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alucko\Desktop\"/>
    </mc:Choice>
  </mc:AlternateContent>
  <bookViews>
    <workbookView xWindow="0" yWindow="0" windowWidth="20490" windowHeight="7695"/>
  </bookViews>
  <sheets>
    <sheet name="Budget and Financial Report" sheetId="1" r:id="rId1"/>
    <sheet name="Instructions" sheetId="2" r:id="rId2"/>
  </sheets>
  <definedNames>
    <definedName name="_xlnm.Print_Area" localSheetId="0">'Budget and Financial Report'!$A$1:$K$94</definedName>
    <definedName name="_xlnm.Print_Titles" localSheetId="0">'Budget and Financial Report'!$B:$B,'Budget and Financial Report'!$14:$16</definedName>
    <definedName name="ReportingPeriodII">'Budget and Financial Report'!$E$14:$F$86</definedName>
    <definedName name="ReportingPeriodIII">'Budget and Financial Report'!$G$14:$H$86</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28" i="1"/>
  <c r="E30" i="1"/>
  <c r="E26" i="1"/>
  <c r="E28" i="1"/>
  <c r="E24" i="1"/>
  <c r="E25" i="1"/>
  <c r="E27" i="1"/>
  <c r="C30" i="1"/>
  <c r="C29" i="1"/>
  <c r="C26" i="1"/>
  <c r="C28" i="1"/>
  <c r="C24" i="1"/>
  <c r="C25" i="1"/>
  <c r="C27"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5"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5" i="1"/>
  <c r="J86" i="1"/>
  <c r="F85" i="1"/>
  <c r="E85" i="1"/>
  <c r="E86" i="1"/>
  <c r="D85" i="1"/>
  <c r="C85" i="1"/>
  <c r="C86" i="1"/>
  <c r="D17" i="1"/>
  <c r="K17" i="1"/>
  <c r="K18" i="1"/>
  <c r="D19" i="1"/>
  <c r="F19" i="1"/>
  <c r="K19" i="1"/>
  <c r="K20" i="1"/>
  <c r="C17" i="1"/>
  <c r="J17" i="1"/>
  <c r="C19" i="1"/>
  <c r="E19" i="1"/>
  <c r="J19" i="1"/>
  <c r="J20" i="1"/>
  <c r="D20" i="1"/>
  <c r="F17" i="1"/>
  <c r="F20" i="1"/>
  <c r="C20" i="1"/>
  <c r="E17" i="1"/>
  <c r="E20" i="1"/>
  <c r="K15" i="1"/>
  <c r="J15" i="1"/>
  <c r="H10" i="1"/>
  <c r="G10" i="1"/>
  <c r="H9" i="1"/>
  <c r="G9" i="1"/>
  <c r="H8" i="1"/>
  <c r="G8" i="1"/>
  <c r="H7" i="1"/>
  <c r="G7" i="1"/>
  <c r="H6" i="1"/>
  <c r="G6" i="1"/>
  <c r="H5" i="1"/>
  <c r="G5" i="1"/>
</calcChain>
</file>

<file path=xl/comments1.xml><?xml version="1.0" encoding="utf-8"?>
<comments xmlns="http://schemas.openxmlformats.org/spreadsheetml/2006/main">
  <authors>
    <author>Amy Lucko</author>
    <author>Jocelyn Brekken</author>
  </authors>
  <commentList>
    <comment ref="J2" authorId="0" shapeId="0">
      <text>
        <r>
          <rPr>
            <b/>
            <sz val="9"/>
            <color indexed="81"/>
            <rFont val="Times New Roman"/>
            <family val="1"/>
          </rPr>
          <t xml:space="preserve">(12) Enter </t>
        </r>
        <r>
          <rPr>
            <sz val="9"/>
            <color indexed="81"/>
            <rFont val="Times New Roman"/>
            <family val="1"/>
          </rPr>
          <t>the name, title, and email address of the individual with institutional responsibility for financial reporting who reviewed this worksheet and the approval date.  This approval is required of the proposal budget and each financial report to ensure ease and accuracy of reporting.</t>
        </r>
      </text>
    </comment>
    <comment ref="A4" authorId="1" shapeId="0">
      <text>
        <r>
          <rPr>
            <sz val="9"/>
            <color indexed="81"/>
            <rFont val="Times New Roman"/>
            <family val="1"/>
          </rPr>
          <t>(1) Enter the grantee organization's legal name.</t>
        </r>
      </text>
    </comment>
    <comment ref="A5" authorId="1" shapeId="0">
      <text>
        <r>
          <rPr>
            <sz val="9"/>
            <color indexed="81"/>
            <rFont val="Times New Roman"/>
            <family val="1"/>
          </rPr>
          <t>(2) Enter the grant title.</t>
        </r>
      </text>
    </comment>
    <comment ref="A6" authorId="1" shapeId="0">
      <text>
        <r>
          <rPr>
            <sz val="9"/>
            <color indexed="81"/>
            <rFont val="Times New Roman"/>
            <family val="1"/>
          </rPr>
          <t>(3) Enter the start date of the grant.</t>
        </r>
      </text>
    </comment>
    <comment ref="A7" authorId="1" shapeId="0">
      <text>
        <r>
          <rPr>
            <sz val="9"/>
            <color indexed="81"/>
            <rFont val="Times New Roman"/>
            <family val="1"/>
          </rPr>
          <t>(4) Enter the end date of the grant.</t>
        </r>
      </text>
    </comment>
    <comment ref="A8" authorId="1" shapeId="0">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(Consult with CLIR staff if a different closing balance is needed.)</t>
        </r>
      </text>
    </comment>
    <comment ref="A9" authorId="1" shapeId="0">
      <text>
        <r>
          <rPr>
            <sz val="9"/>
            <color indexed="81"/>
            <rFont val="Times New Roman"/>
            <family val="1"/>
          </rPr>
          <t xml:space="preserve">(6) Enter the amount that was actually awarded, as indicated in the award letter. This amount will automatically populate the “Opening Balance: Actual” cell for Reporting Period I.  </t>
        </r>
        <r>
          <rPr>
            <b/>
            <sz val="9"/>
            <color indexed="81"/>
            <rFont val="Times New Roman"/>
            <family val="1"/>
          </rPr>
          <t>Leave amount blank if this is a proposal budget.</t>
        </r>
      </text>
    </comment>
    <comment ref="A10" authorId="1" shapeId="0">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4" authorId="1" shapeId="0">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E14" authorId="1" shapeId="0">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A18" authorId="1" shapeId="0">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CLIR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A22" authorId="0" shapeId="0">
      <text>
        <r>
          <rPr>
            <sz val="9"/>
            <color indexed="81"/>
            <rFont val="Times New Roman"/>
            <family val="1"/>
          </rPr>
          <t xml:space="preserve">(10) </t>
        </r>
        <r>
          <rPr>
            <b/>
            <sz val="9"/>
            <color indexed="81"/>
            <rFont val="Times New Roman"/>
            <family val="1"/>
          </rPr>
          <t>Select</t>
        </r>
        <r>
          <rPr>
            <sz val="9"/>
            <color indexed="81"/>
            <rFont val="Times New Roman"/>
            <family val="1"/>
          </rPr>
          <t xml:space="preserve"> the category of expense (Salaries/Wages, Fringe benefits, Consultant/training fees, Supplies/materials, Services, Other costs).</t>
        </r>
      </text>
    </comment>
    <comment ref="B22" authorId="1" shapeId="0">
      <text>
        <r>
          <rPr>
            <sz val="9"/>
            <color indexed="81"/>
            <rFont val="Times New Roman"/>
            <family val="1"/>
          </rPr>
          <t xml:space="preserve">(11) </t>
        </r>
        <r>
          <rPr>
            <b/>
            <sz val="9"/>
            <color indexed="81"/>
            <rFont val="Times New Roman"/>
            <family val="1"/>
          </rPr>
          <t>Enter</t>
        </r>
        <r>
          <rPr>
            <sz val="9"/>
            <color indexed="81"/>
            <rFont val="Times New Roman"/>
            <family val="1"/>
          </rPr>
          <t xml:space="preserve"> expenses by line item in the “Description” column. Each expense must be assigned to one of the major categories listed in the column to the left (Salaries and wages, Fringe benefits, Consultant and training fees, Supplies and materials, Services, Other costs). Consult with CLIR staff if additional space is needed.  </t>
        </r>
        <r>
          <rPr>
            <b/>
            <sz val="9"/>
            <color indexed="81"/>
            <rFont val="Times New Roman"/>
            <family val="1"/>
          </rPr>
          <t>Enter</t>
        </r>
        <r>
          <rPr>
            <sz val="9"/>
            <color indexed="81"/>
            <rFont val="Times New Roman"/>
            <family val="1"/>
          </rPr>
          <t xml:space="preserve"> projected expenditure amounts for each category in the “Budgeted” column(s) for each Reporting Period.  </t>
        </r>
        <r>
          <rPr>
            <b/>
            <sz val="9"/>
            <color indexed="81"/>
            <rFont val="Times New Roman"/>
            <family val="1"/>
          </rPr>
          <t>Enter</t>
        </r>
        <r>
          <rPr>
            <sz val="9"/>
            <color indexed="81"/>
            <rFont val="Times New Roman"/>
            <family val="1"/>
          </rPr>
          <t xml:space="preserve"> actual expenditure amounts for each category in the “Actual” column(s) for the current Reporting Period.  </t>
        </r>
        <r>
          <rPr>
            <b/>
            <sz val="9"/>
            <color indexed="81"/>
            <rFont val="Times New Roman"/>
            <family val="1"/>
          </rPr>
          <t xml:space="preserve">Leave “Actual” expense column(s) blank if this is a proposal budget. </t>
        </r>
        <r>
          <rPr>
            <sz val="9"/>
            <color indexed="81"/>
            <rFont val="Times New Roman"/>
            <family val="1"/>
          </rPr>
          <t xml:space="preserve"> 
</t>
        </r>
        <r>
          <rPr>
            <b/>
            <sz val="9"/>
            <color indexed="81"/>
            <rFont val="Times New Roman"/>
            <family val="1"/>
          </rPr>
          <t>Note:</t>
        </r>
        <r>
          <rPr>
            <sz val="9"/>
            <color indexed="81"/>
            <rFont val="Times New Roman"/>
            <family val="1"/>
          </rPr>
          <t xml:space="preserve"> Further details about expenses, including underlying assumptions used to calculate the budget and explanations of variances between budgeted and actual amounts, should be provided in the budget narrative sections of the proposal and interim/final reports.</t>
        </r>
      </text>
    </comment>
  </commentList>
</comments>
</file>

<file path=xl/sharedStrings.xml><?xml version="1.0" encoding="utf-8"?>
<sst xmlns="http://schemas.openxmlformats.org/spreadsheetml/2006/main" count="65" uniqueCount="53">
  <si>
    <t>CLIR DIGITIZING HIDDEN COLLECTIONS BUDGET AND FINANCIAL REPORT</t>
  </si>
  <si>
    <t>This budget and financial report has been reviewed and approved by the following individual who has institutional responsibility for financial reporting (12):</t>
  </si>
  <si>
    <t>GRANT INFORMATION</t>
  </si>
  <si>
    <t>Summary of Expenses by Category</t>
  </si>
  <si>
    <r>
      <t xml:space="preserve">Organization Name </t>
    </r>
    <r>
      <rPr>
        <b/>
        <sz val="10"/>
        <color rgb="FFFF0000"/>
        <rFont val="Times New Roman"/>
        <family val="1"/>
      </rPr>
      <t>(1)</t>
    </r>
    <r>
      <rPr>
        <sz val="10"/>
        <color theme="1"/>
        <rFont val="Times New Roman"/>
        <family val="1"/>
      </rPr>
      <t>:</t>
    </r>
  </si>
  <si>
    <t>Budgeted</t>
  </si>
  <si>
    <t>Actual</t>
  </si>
  <si>
    <r>
      <t xml:space="preserve">Grant Title </t>
    </r>
    <r>
      <rPr>
        <b/>
        <sz val="10"/>
        <color rgb="FFFF0000"/>
        <rFont val="Times New Roman"/>
        <family val="1"/>
      </rPr>
      <t>(2)</t>
    </r>
    <r>
      <rPr>
        <sz val="10"/>
        <color theme="1"/>
        <rFont val="Times New Roman"/>
        <family val="1"/>
      </rPr>
      <t>:</t>
    </r>
  </si>
  <si>
    <t>Salaries/wages</t>
  </si>
  <si>
    <r>
      <t xml:space="preserve">Grant Start Date </t>
    </r>
    <r>
      <rPr>
        <b/>
        <sz val="10"/>
        <color rgb="FFFF0000"/>
        <rFont val="Times New Roman"/>
        <family val="1"/>
      </rPr>
      <t>(3)</t>
    </r>
    <r>
      <rPr>
        <sz val="10"/>
        <color theme="1"/>
        <rFont val="Times New Roman"/>
        <family val="1"/>
      </rPr>
      <t>:</t>
    </r>
  </si>
  <si>
    <t>Fringe benefits</t>
  </si>
  <si>
    <r>
      <t xml:space="preserve">Grant End Date </t>
    </r>
    <r>
      <rPr>
        <b/>
        <sz val="10"/>
        <color rgb="FFFF0000"/>
        <rFont val="Times New Roman"/>
        <family val="1"/>
      </rPr>
      <t>(4)</t>
    </r>
    <r>
      <rPr>
        <sz val="10"/>
        <color theme="1"/>
        <rFont val="Times New Roman"/>
        <family val="1"/>
      </rPr>
      <t>:</t>
    </r>
  </si>
  <si>
    <t>Consultant/training fees</t>
  </si>
  <si>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</si>
  <si>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</si>
  <si>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Supplies and materials</t>
  </si>
  <si>
    <t>Title:</t>
  </si>
  <si>
    <r>
      <t xml:space="preserve">Awarded Amount </t>
    </r>
    <r>
      <rPr>
        <b/>
        <sz val="10"/>
        <color rgb="FFFF0000"/>
        <rFont val="Times New Roman"/>
        <family val="1"/>
      </rPr>
      <t>(6)</t>
    </r>
    <r>
      <rPr>
        <sz val="10"/>
        <color theme="1"/>
        <rFont val="Times New Roman"/>
        <family val="1"/>
      </rPr>
      <t>:</t>
    </r>
  </si>
  <si>
    <t>Services</t>
  </si>
  <si>
    <t>Email:</t>
  </si>
  <si>
    <r>
      <rPr>
        <sz val="10"/>
        <rFont val="Times New Roman"/>
        <family val="1"/>
      </rPr>
      <t xml:space="preserve">Reference Number </t>
    </r>
    <r>
      <rPr>
        <b/>
        <sz val="10"/>
        <color rgb="FFFF0000"/>
        <rFont val="Times New Roman"/>
        <family val="1"/>
      </rPr>
      <t>(7)</t>
    </r>
    <r>
      <rPr>
        <sz val="10"/>
        <rFont val="Times New Roman"/>
        <family val="1"/>
      </rPr>
      <t>:</t>
    </r>
  </si>
  <si>
    <t>Other costs</t>
  </si>
  <si>
    <t>Date:</t>
  </si>
  <si>
    <t>Cells shaded gray contain formulas that cannot be edited. Hover over red numbered items for additional guidance (also located in “Instructions” tab).*</t>
  </si>
  <si>
    <r>
      <t xml:space="preserve">Reporting Period I </t>
    </r>
    <r>
      <rPr>
        <b/>
        <sz val="10"/>
        <color rgb="FFFF0000"/>
        <rFont val="Times New Roman"/>
        <family val="1"/>
      </rPr>
      <t>(8)</t>
    </r>
  </si>
  <si>
    <r>
      <t xml:space="preserve">Reporting Period II </t>
    </r>
    <r>
      <rPr>
        <b/>
        <sz val="10"/>
        <color rgb="FFFF0000"/>
        <rFont val="Times New Roman"/>
        <family val="1"/>
      </rPr>
      <t>(8)</t>
    </r>
  </si>
  <si>
    <t>Total Grant Period</t>
  </si>
  <si>
    <t>Description</t>
  </si>
  <si>
    <t>Opening Balance</t>
  </si>
  <si>
    <r>
      <t xml:space="preserve">Investment Income </t>
    </r>
    <r>
      <rPr>
        <b/>
        <sz val="10"/>
        <color rgb="FFFF0000"/>
        <rFont val="Times New Roman"/>
        <family val="1"/>
      </rPr>
      <t>(9)</t>
    </r>
  </si>
  <si>
    <t>Total Expenses</t>
  </si>
  <si>
    <t>Closing Balance</t>
  </si>
  <si>
    <r>
      <t xml:space="preserve">Category </t>
    </r>
    <r>
      <rPr>
        <b/>
        <sz val="10"/>
        <color rgb="FFFF0000"/>
        <rFont val="Times New Roman"/>
        <family val="1"/>
      </rPr>
      <t>(10)</t>
    </r>
    <r>
      <rPr>
        <sz val="10"/>
        <color theme="1"/>
        <rFont val="Times New Roman"/>
        <family val="1"/>
      </rPr>
      <t>:</t>
    </r>
  </si>
  <si>
    <r>
      <t xml:space="preserve">Expenses </t>
    </r>
    <r>
      <rPr>
        <b/>
        <sz val="10"/>
        <color rgb="FFFF0000"/>
        <rFont val="Times New Roman"/>
        <family val="1"/>
      </rPr>
      <t>(11)</t>
    </r>
    <r>
      <rPr>
        <sz val="10"/>
        <rFont val="Times New Roman"/>
        <family val="1"/>
      </rPr>
      <t>:</t>
    </r>
  </si>
  <si>
    <t>Total Expenses:</t>
  </si>
  <si>
    <t>Variance:</t>
  </si>
  <si>
    <t>*This worksheet should be used both for proposal budgets (budgets submitted with the grant proposal) and for interim and final financial reports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t>
  </si>
  <si>
    <t>Shandor Building</t>
  </si>
  <si>
    <t>Digitizing the Shandor Society Archives</t>
  </si>
  <si>
    <t>Louis Tully</t>
  </si>
  <si>
    <t>Senior Accountant</t>
  </si>
  <si>
    <t>ltully@zuul.com</t>
  </si>
  <si>
    <t>Salaries and Wages: Peter Venkman</t>
  </si>
  <si>
    <t>Salaries and Wages: Raymond Stantz</t>
  </si>
  <si>
    <t>Salaries and Wages: student workers</t>
  </si>
  <si>
    <t>Benefits: Venkman and Stantz</t>
  </si>
  <si>
    <t>Benefits: student workers</t>
  </si>
  <si>
    <t>Supplies: PKE meters</t>
  </si>
  <si>
    <t>Services: Digitization costs</t>
  </si>
  <si>
    <t>Services: Storage</t>
  </si>
  <si>
    <t>Salaries/Wages</t>
  </si>
  <si>
    <t>Supplies/materials</t>
  </si>
  <si>
    <t>CON-8675309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</si>
</sst>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d/yyyy;@"/>
  </numFmts>
  <fonts count="10" x14ac:knownFonts="1">
    <font>
      <sz val="11"/>
      <color theme="1"/>
      <name val="Calibri"/>
      <family val="2"/>
      <scheme val="minor"/>
    </font>
    <font>
      <b/>
      <sz val="12"/>
      <color theme="1"/>
      <name val="Times New Roman"/>
      <family val="1"/>
    </font>
    <font>
      <sz val="10"/>
      <color theme="1"/>
      <name val="Times New Roman"/>
      <family val="1"/>
    </font>
    <font>
      <sz val="11"/>
      <color theme="1"/>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b/>
      <sz val="9"/>
      <color indexed="81"/>
      <name val="Times New Roman"/>
      <family val="1"/>
    </font>
    <font>
      <sz val="9"/>
      <color indexed="8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CCFFCC"/>
      </patternFill>
    </fill>
    <fill>
      <patternFill patternType="solid">
        <fgColor rgb="FFFFFFFF"/>
        <bgColor indexed="64"/>
      </patternFill>
    </fill>
  </fills>
  <borders count="37">
    <border>
      <left/>
      <right/>
      <top/>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128">
    <xf numFmtId="0" fontId="0" fillId="0" borderId="0" xfId="0"/>
    <xf numFmtId="0" fontId="1" fillId="2" borderId="1" xfId="0" applyFont="1" applyFill="1" applyBorder="1" applyProtection="1"/>
    <xf numFmtId="0" fontId="2" fillId="2" borderId="1" xfId="0" applyFont="1" applyFill="1" applyBorder="1" applyProtection="1"/>
    <xf numFmtId="0" fontId="3" fillId="2" borderId="1" xfId="0" applyFont="1" applyFill="1" applyBorder="1" applyAlignment="1" applyProtection="1">
      <alignment vertical="top"/>
    </xf>
    <xf numFmtId="0" fontId="2" fillId="2" borderId="1" xfId="0" applyFont="1" applyFill="1" applyBorder="1" applyAlignment="1" applyProtection="1">
      <alignment vertical="top"/>
    </xf>
    <xf numFmtId="0" fontId="2" fillId="2" borderId="0" xfId="0" applyFont="1" applyFill="1" applyProtection="1"/>
    <xf numFmtId="0" fontId="2" fillId="2" borderId="0" xfId="0" applyFont="1" applyFill="1" applyAlignment="1" applyProtection="1">
      <alignment vertical="top"/>
    </xf>
    <xf numFmtId="0" fontId="4"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0" xfId="0" applyFont="1" applyFill="1" applyBorder="1" applyAlignment="1" applyProtection="1"/>
    <xf numFmtId="0" fontId="4" fillId="2" borderId="2" xfId="0" applyFont="1" applyFill="1" applyBorder="1" applyAlignment="1" applyProtection="1"/>
    <xf numFmtId="0" fontId="4" fillId="2" borderId="3" xfId="0" applyFont="1" applyFill="1" applyBorder="1" applyAlignment="1" applyProtection="1"/>
    <xf numFmtId="0" fontId="2" fillId="2" borderId="4" xfId="0" applyFont="1" applyFill="1" applyBorder="1" applyProtection="1"/>
    <xf numFmtId="0" fontId="2" fillId="2" borderId="5" xfId="0" applyFont="1" applyFill="1" applyBorder="1" applyAlignment="1" applyProtection="1">
      <alignment horizontal="right"/>
    </xf>
    <xf numFmtId="0" fontId="2" fillId="2" borderId="0"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0" xfId="0" applyFont="1" applyFill="1" applyBorder="1" applyAlignment="1" applyProtection="1"/>
    <xf numFmtId="49" fontId="2" fillId="2" borderId="7"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xf numFmtId="0" fontId="4" fillId="2" borderId="3" xfId="0" applyFont="1" applyFill="1" applyBorder="1" applyAlignment="1" applyProtection="1">
      <alignment horizontal="center" shrinkToFit="1"/>
      <protection locked="0"/>
    </xf>
    <xf numFmtId="0" fontId="4" fillId="2" borderId="4" xfId="0" applyFont="1" applyFill="1" applyBorder="1" applyAlignment="1" applyProtection="1">
      <alignment horizontal="center"/>
    </xf>
    <xf numFmtId="49" fontId="2" fillId="2" borderId="9" xfId="0" applyNumberFormat="1" applyFont="1" applyFill="1" applyBorder="1" applyAlignment="1" applyProtection="1">
      <alignment horizontal="left"/>
      <protection locked="0"/>
    </xf>
    <xf numFmtId="49" fontId="2" fillId="2" borderId="10" xfId="0" applyNumberFormat="1" applyFont="1" applyFill="1" applyBorder="1" applyAlignment="1" applyProtection="1">
      <alignment horizontal="left"/>
      <protection locked="0"/>
    </xf>
    <xf numFmtId="164" fontId="2" fillId="3" borderId="11" xfId="0" applyNumberFormat="1" applyFont="1" applyFill="1" applyBorder="1" applyAlignment="1" applyProtection="1">
      <alignment shrinkToFit="1"/>
    </xf>
    <xf numFmtId="164" fontId="2" fillId="3" borderId="12" xfId="0" applyNumberFormat="1" applyFont="1" applyFill="1" applyBorder="1" applyAlignment="1" applyProtection="1">
      <alignment shrinkToFit="1"/>
    </xf>
    <xf numFmtId="14" fontId="2" fillId="2" borderId="0" xfId="0" applyNumberFormat="1" applyFont="1" applyFill="1" applyBorder="1" applyAlignment="1" applyProtection="1">
      <alignment horizontal="left"/>
      <protection locked="0"/>
    </xf>
    <xf numFmtId="14" fontId="2" fillId="2" borderId="6" xfId="0" applyNumberFormat="1" applyFont="1" applyFill="1" applyBorder="1" applyAlignment="1" applyProtection="1">
      <alignment horizontal="left"/>
      <protection locked="0"/>
    </xf>
    <xf numFmtId="49" fontId="2" fillId="2" borderId="13" xfId="0" applyNumberFormat="1" applyFont="1" applyFill="1" applyBorder="1" applyAlignment="1" applyProtection="1">
      <alignment horizontal="left"/>
      <protection locked="0"/>
    </xf>
    <xf numFmtId="49" fontId="2" fillId="2" borderId="14" xfId="0" applyNumberFormat="1" applyFont="1" applyFill="1" applyBorder="1" applyAlignment="1" applyProtection="1">
      <alignment horizontal="left"/>
      <protection locked="0"/>
    </xf>
    <xf numFmtId="164" fontId="2" fillId="3" borderId="15" xfId="0" applyNumberFormat="1" applyFont="1" applyFill="1" applyBorder="1" applyAlignment="1" applyProtection="1">
      <alignment shrinkToFit="1"/>
    </xf>
    <xf numFmtId="164" fontId="2" fillId="3" borderId="16" xfId="0" applyNumberFormat="1" applyFont="1" applyFill="1" applyBorder="1" applyAlignment="1" applyProtection="1">
      <alignment shrinkToFit="1"/>
    </xf>
    <xf numFmtId="0" fontId="2" fillId="2" borderId="0" xfId="0" applyFont="1" applyFill="1" applyAlignment="1" applyProtection="1">
      <alignment horizontal="right"/>
    </xf>
    <xf numFmtId="0" fontId="2" fillId="4" borderId="17" xfId="0" applyFont="1" applyFill="1" applyBorder="1" applyAlignment="1" applyProtection="1">
      <alignment horizontal="left"/>
      <protection locked="0"/>
    </xf>
    <xf numFmtId="164" fontId="2" fillId="2" borderId="0" xfId="0" applyNumberFormat="1" applyFont="1" applyFill="1" applyBorder="1" applyAlignment="1" applyProtection="1">
      <alignment horizontal="left"/>
      <protection locked="0"/>
    </xf>
    <xf numFmtId="164" fontId="2" fillId="2" borderId="6"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2" borderId="18" xfId="0" applyFont="1" applyFill="1" applyBorder="1" applyAlignment="1" applyProtection="1">
      <alignment horizontal="right"/>
    </xf>
    <xf numFmtId="0" fontId="2" fillId="2" borderId="17"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49" fontId="2" fillId="2" borderId="20" xfId="0" applyNumberFormat="1" applyFont="1" applyFill="1" applyBorder="1" applyAlignment="1" applyProtection="1">
      <alignment horizontal="left"/>
      <protection locked="0"/>
    </xf>
    <xf numFmtId="49" fontId="2" fillId="2" borderId="21" xfId="0" applyNumberFormat="1" applyFont="1" applyFill="1" applyBorder="1" applyAlignment="1" applyProtection="1">
      <alignment horizontal="left"/>
      <protection locked="0"/>
    </xf>
    <xf numFmtId="164" fontId="2" fillId="3" borderId="22" xfId="0" applyNumberFormat="1" applyFont="1" applyFill="1" applyBorder="1" applyAlignment="1" applyProtection="1">
      <alignment shrinkToFit="1"/>
    </xf>
    <xf numFmtId="164" fontId="2" fillId="3" borderId="23" xfId="0" applyNumberFormat="1" applyFont="1" applyFill="1" applyBorder="1" applyAlignment="1" applyProtection="1">
      <alignment shrinkToFit="1"/>
    </xf>
    <xf numFmtId="0" fontId="2" fillId="2" borderId="0" xfId="0" applyFont="1" applyFill="1" applyBorder="1" applyAlignment="1" applyProtection="1">
      <alignment horizontal="right"/>
    </xf>
    <xf numFmtId="164" fontId="2" fillId="2" borderId="0" xfId="0" applyNumberFormat="1" applyFont="1" applyFill="1" applyBorder="1" applyAlignment="1" applyProtection="1">
      <alignment horizontal="left"/>
    </xf>
    <xf numFmtId="0" fontId="2" fillId="2" borderId="0" xfId="0" applyFont="1" applyFill="1" applyBorder="1" applyAlignment="1" applyProtection="1">
      <alignmen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2" borderId="0" xfId="0" applyFont="1" applyFill="1" applyBorder="1" applyAlignment="1" applyProtection="1">
      <alignment horizontal="center"/>
    </xf>
    <xf numFmtId="0" fontId="2" fillId="2" borderId="0" xfId="0" applyFont="1" applyFill="1" applyBorder="1" applyProtection="1"/>
    <xf numFmtId="0" fontId="2" fillId="2" borderId="6" xfId="0" applyFont="1" applyFill="1" applyBorder="1" applyProtection="1"/>
    <xf numFmtId="0" fontId="4" fillId="5" borderId="5" xfId="0" applyFont="1" applyFill="1" applyBorder="1" applyAlignment="1" applyProtection="1">
      <alignment horizontal="center"/>
    </xf>
    <xf numFmtId="0" fontId="4" fillId="5" borderId="0"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4" xfId="0" applyFont="1" applyFill="1" applyBorder="1" applyAlignment="1" applyProtection="1">
      <alignment horizontal="center"/>
    </xf>
    <xf numFmtId="0" fontId="2" fillId="2" borderId="19" xfId="0" applyFont="1" applyFill="1" applyBorder="1" applyProtection="1"/>
    <xf numFmtId="165" fontId="2" fillId="2" borderId="2"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165" fontId="2" fillId="5" borderId="0" xfId="0" applyNumberFormat="1" applyFont="1" applyFill="1" applyBorder="1" applyAlignment="1" applyProtection="1">
      <alignment horizontal="center" vertical="center"/>
      <protection locked="0"/>
    </xf>
    <xf numFmtId="165" fontId="2" fillId="3" borderId="2" xfId="0" applyNumberFormat="1" applyFont="1" applyFill="1" applyBorder="1" applyAlignment="1" applyProtection="1">
      <alignment horizontal="center" vertical="center"/>
    </xf>
    <xf numFmtId="165" fontId="2" fillId="3" borderId="4" xfId="0" applyNumberFormat="1" applyFont="1" applyFill="1" applyBorder="1" applyAlignment="1" applyProtection="1">
      <alignment horizontal="center" vertical="center"/>
    </xf>
    <xf numFmtId="0" fontId="4" fillId="2" borderId="2" xfId="0" applyFont="1" applyFill="1" applyBorder="1" applyProtection="1"/>
    <xf numFmtId="0" fontId="4" fillId="2" borderId="24" xfId="0" applyFont="1" applyFill="1" applyBorder="1" applyAlignment="1" applyProtection="1">
      <alignment horizontal="center"/>
    </xf>
    <xf numFmtId="0" fontId="4" fillId="2" borderId="25"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25" xfId="0" applyFont="1" applyFill="1" applyBorder="1" applyAlignment="1" applyProtection="1">
      <alignment horizontal="center"/>
    </xf>
    <xf numFmtId="0" fontId="2" fillId="2" borderId="2" xfId="0" applyFont="1" applyFill="1" applyBorder="1" applyAlignment="1" applyProtection="1">
      <alignment horizontal="left"/>
    </xf>
    <xf numFmtId="0" fontId="2" fillId="2" borderId="19" xfId="0" applyFont="1" applyFill="1" applyBorder="1" applyAlignment="1" applyProtection="1">
      <alignment horizontal="right"/>
    </xf>
    <xf numFmtId="39" fontId="6" fillId="3" borderId="26" xfId="0" applyNumberFormat="1" applyFont="1" applyFill="1" applyBorder="1" applyAlignment="1" applyProtection="1">
      <alignment horizontal="right"/>
    </xf>
    <xf numFmtId="39" fontId="6" fillId="3" borderId="27" xfId="0" applyNumberFormat="1" applyFont="1" applyFill="1" applyBorder="1" applyAlignment="1" applyProtection="1"/>
    <xf numFmtId="39" fontId="6" fillId="5" borderId="5" xfId="0" applyNumberFormat="1" applyFont="1" applyFill="1" applyBorder="1" applyAlignment="1" applyProtection="1">
      <alignment horizontal="right"/>
    </xf>
    <xf numFmtId="39" fontId="6" fillId="5" borderId="0" xfId="0" applyNumberFormat="1" applyFont="1" applyFill="1" applyBorder="1" applyAlignment="1" applyProtection="1"/>
    <xf numFmtId="39" fontId="2" fillId="2" borderId="0" xfId="0" applyNumberFormat="1" applyFont="1" applyFill="1" applyProtection="1"/>
    <xf numFmtId="39" fontId="2" fillId="3" borderId="26" xfId="0" applyNumberFormat="1" applyFont="1" applyFill="1" applyBorder="1" applyProtection="1"/>
    <xf numFmtId="39" fontId="2" fillId="3" borderId="27" xfId="0" applyNumberFormat="1" applyFont="1" applyFill="1" applyBorder="1" applyProtection="1"/>
    <xf numFmtId="0" fontId="2" fillId="2" borderId="4" xfId="0" applyFont="1" applyFill="1" applyBorder="1" applyAlignment="1" applyProtection="1">
      <alignment horizontal="right"/>
    </xf>
    <xf numFmtId="39" fontId="2" fillId="3" borderId="24" xfId="0" applyNumberFormat="1" applyFont="1" applyFill="1" applyBorder="1" applyProtection="1"/>
    <xf numFmtId="39" fontId="2" fillId="2" borderId="25" xfId="0" applyNumberFormat="1" applyFont="1" applyFill="1" applyBorder="1" applyProtection="1">
      <protection locked="0"/>
    </xf>
    <xf numFmtId="39" fontId="2" fillId="5" borderId="5" xfId="0" applyNumberFormat="1" applyFont="1" applyFill="1" applyBorder="1" applyProtection="1"/>
    <xf numFmtId="39" fontId="2" fillId="5" borderId="0" xfId="0" applyNumberFormat="1" applyFont="1" applyFill="1" applyBorder="1" applyProtection="1">
      <protection locked="0"/>
    </xf>
    <xf numFmtId="39" fontId="2" fillId="3" borderId="25" xfId="0" applyNumberFormat="1" applyFont="1" applyFill="1" applyBorder="1" applyProtection="1"/>
    <xf numFmtId="39" fontId="2" fillId="5" borderId="0" xfId="0" applyNumberFormat="1" applyFont="1" applyFill="1" applyBorder="1" applyProtection="1"/>
    <xf numFmtId="39" fontId="2" fillId="2" borderId="0" xfId="0" applyNumberFormat="1" applyFont="1" applyFill="1" applyBorder="1" applyProtection="1"/>
    <xf numFmtId="0" fontId="2" fillId="2" borderId="28" xfId="0" applyFont="1" applyFill="1" applyBorder="1" applyProtection="1"/>
    <xf numFmtId="0" fontId="2" fillId="2" borderId="28" xfId="0" applyFont="1" applyFill="1" applyBorder="1" applyAlignment="1" applyProtection="1">
      <alignment horizontal="left"/>
    </xf>
    <xf numFmtId="39" fontId="7" fillId="2" borderId="2" xfId="0" applyNumberFormat="1" applyFont="1" applyFill="1" applyBorder="1" applyAlignment="1" applyProtection="1"/>
    <xf numFmtId="39" fontId="7" fillId="2" borderId="4" xfId="0" applyNumberFormat="1" applyFont="1" applyFill="1" applyBorder="1" applyAlignment="1" applyProtection="1"/>
    <xf numFmtId="39" fontId="7" fillId="5" borderId="5" xfId="0" applyNumberFormat="1" applyFont="1" applyFill="1" applyBorder="1" applyAlignment="1" applyProtection="1"/>
    <xf numFmtId="39" fontId="7" fillId="5" borderId="0" xfId="0" applyNumberFormat="1" applyFont="1" applyFill="1" applyBorder="1" applyAlignment="1" applyProtection="1"/>
    <xf numFmtId="39" fontId="7" fillId="3" borderId="2" xfId="0" applyNumberFormat="1" applyFont="1" applyFill="1" applyBorder="1" applyAlignment="1" applyProtection="1">
      <alignment horizontal="center"/>
    </xf>
    <xf numFmtId="39" fontId="7" fillId="3" borderId="4" xfId="0" applyNumberFormat="1" applyFont="1" applyFill="1" applyBorder="1" applyAlignment="1" applyProtection="1">
      <alignment horizontal="center"/>
    </xf>
    <xf numFmtId="0" fontId="2" fillId="2" borderId="29" xfId="0" applyFont="1" applyFill="1" applyBorder="1" applyAlignment="1" applyProtection="1">
      <alignment shrinkToFit="1"/>
    </xf>
    <xf numFmtId="39" fontId="2" fillId="2" borderId="30" xfId="0" applyNumberFormat="1" applyFont="1" applyFill="1" applyBorder="1" applyProtection="1"/>
    <xf numFmtId="39" fontId="2" fillId="2" borderId="31" xfId="0" applyNumberFormat="1" applyFont="1" applyFill="1" applyBorder="1" applyProtection="1"/>
    <xf numFmtId="39" fontId="2" fillId="3" borderId="30" xfId="0" applyNumberFormat="1" applyFont="1" applyFill="1" applyBorder="1" applyProtection="1"/>
    <xf numFmtId="39" fontId="2" fillId="3" borderId="31" xfId="0" applyNumberFormat="1" applyFont="1" applyFill="1" applyBorder="1" applyProtection="1"/>
    <xf numFmtId="0" fontId="2" fillId="2" borderId="32" xfId="0" applyFont="1" applyFill="1" applyBorder="1" applyProtection="1">
      <protection locked="0"/>
    </xf>
    <xf numFmtId="0" fontId="2" fillId="2" borderId="29" xfId="0" applyFont="1" applyFill="1" applyBorder="1" applyAlignment="1" applyProtection="1">
      <alignment wrapText="1"/>
      <protection locked="0"/>
    </xf>
    <xf numFmtId="39" fontId="2" fillId="2" borderId="30" xfId="0" applyNumberFormat="1" applyFont="1" applyFill="1" applyBorder="1" applyProtection="1">
      <protection locked="0"/>
    </xf>
    <xf numFmtId="39" fontId="2" fillId="2" borderId="31" xfId="0" applyNumberFormat="1" applyFont="1" applyFill="1" applyBorder="1" applyProtection="1">
      <protection locked="0"/>
    </xf>
    <xf numFmtId="39" fontId="2" fillId="5" borderId="5" xfId="0" applyNumberFormat="1" applyFont="1" applyFill="1" applyBorder="1" applyProtection="1">
      <protection locked="0"/>
    </xf>
    <xf numFmtId="0" fontId="2" fillId="2" borderId="33" xfId="0" applyFont="1" applyFill="1" applyBorder="1" applyProtection="1">
      <protection locked="0"/>
    </xf>
    <xf numFmtId="0" fontId="2" fillId="2" borderId="33" xfId="0" applyFont="1" applyFill="1" applyBorder="1" applyAlignment="1" applyProtection="1">
      <alignment wrapText="1"/>
      <protection locked="0"/>
    </xf>
    <xf numFmtId="39" fontId="2" fillId="2" borderId="15" xfId="0" applyNumberFormat="1" applyFont="1" applyFill="1" applyBorder="1" applyProtection="1">
      <protection locked="0"/>
    </xf>
    <xf numFmtId="39" fontId="2" fillId="2" borderId="16" xfId="0" applyNumberFormat="1" applyFont="1" applyFill="1" applyBorder="1" applyProtection="1">
      <protection locked="0"/>
    </xf>
    <xf numFmtId="39" fontId="2" fillId="3" borderId="16" xfId="0" applyNumberFormat="1" applyFont="1" applyFill="1" applyBorder="1" applyProtection="1"/>
    <xf numFmtId="0" fontId="2" fillId="2" borderId="34" xfId="0" applyFont="1" applyFill="1" applyBorder="1" applyProtection="1">
      <protection locked="0"/>
    </xf>
    <xf numFmtId="39" fontId="2" fillId="2" borderId="35" xfId="0" applyNumberFormat="1" applyFont="1" applyFill="1" applyBorder="1" applyProtection="1">
      <protection locked="0"/>
    </xf>
    <xf numFmtId="39" fontId="2" fillId="2" borderId="36" xfId="0" applyNumberFormat="1" applyFont="1" applyFill="1" applyBorder="1" applyProtection="1">
      <protection locked="0"/>
    </xf>
    <xf numFmtId="0" fontId="2" fillId="2" borderId="0" xfId="0" applyFont="1" applyFill="1" applyProtection="1">
      <protection locked="0"/>
    </xf>
    <xf numFmtId="0" fontId="2" fillId="2" borderId="33" xfId="0" applyFont="1" applyFill="1" applyBorder="1" applyAlignment="1" applyProtection="1">
      <alignment shrinkToFit="1"/>
    </xf>
    <xf numFmtId="39" fontId="2" fillId="2" borderId="35" xfId="0" applyNumberFormat="1" applyFont="1" applyFill="1" applyBorder="1" applyProtection="1"/>
    <xf numFmtId="39" fontId="2" fillId="2" borderId="36" xfId="0" applyNumberFormat="1" applyFont="1" applyFill="1" applyBorder="1" applyProtection="1"/>
    <xf numFmtId="39" fontId="2" fillId="3" borderId="15" xfId="0" applyNumberFormat="1" applyFont="1" applyFill="1" applyBorder="1" applyProtection="1"/>
    <xf numFmtId="0" fontId="2" fillId="2" borderId="28" xfId="0" applyFont="1" applyFill="1" applyBorder="1" applyAlignment="1" applyProtection="1">
      <alignment horizontal="right"/>
    </xf>
    <xf numFmtId="39" fontId="2" fillId="3" borderId="2" xfId="0" applyNumberFormat="1" applyFont="1" applyFill="1" applyBorder="1" applyAlignment="1" applyProtection="1">
      <alignment horizontal="right"/>
    </xf>
    <xf numFmtId="39" fontId="2" fillId="3" borderId="4" xfId="0" applyNumberFormat="1" applyFont="1" applyFill="1" applyBorder="1" applyAlignment="1" applyProtection="1">
      <alignment horizontal="right"/>
    </xf>
    <xf numFmtId="39" fontId="2" fillId="5" borderId="5" xfId="0" applyNumberFormat="1" applyFont="1" applyFill="1" applyBorder="1" applyAlignment="1" applyProtection="1">
      <alignment horizontal="right"/>
    </xf>
    <xf numFmtId="39" fontId="2" fillId="5" borderId="0" xfId="0" applyNumberFormat="1" applyFont="1" applyFill="1" applyBorder="1" applyAlignment="1" applyProtection="1">
      <alignment horizontal="right"/>
    </xf>
    <xf numFmtId="0" fontId="2" fillId="2" borderId="0" xfId="0" applyFont="1" applyFill="1" applyAlignment="1" applyProtection="1">
      <alignment horizontal="left" vertical="top" wrapText="1"/>
    </xf>
    <xf numFmtId="0" fontId="2" fillId="2" borderId="0" xfId="0" applyFont="1" applyFill="1" applyAlignment="1" applyProtection="1">
      <alignment wrapText="1"/>
    </xf>
    <xf numFmtId="0" fontId="0" fillId="2" borderId="0" xfId="0" applyFill="1"/>
    <xf numFmtId="15" fontId="2" fillId="4" borderId="3"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14</xdr:row>
      <xdr:rowOff>169861</xdr:rowOff>
    </xdr:from>
    <xdr:to>
      <xdr:col>3</xdr:col>
      <xdr:colOff>52730</xdr:colOff>
      <xdr:row>14</xdr:row>
      <xdr:rowOff>169861</xdr:rowOff>
    </xdr:to>
    <xdr:cxnSp macro="">
      <xdr:nvCxnSpPr>
        <xdr:cNvPr id="2" name="Straight Connector 1">
          <a:extLst>
            <a:ext uri="{FF2B5EF4-FFF2-40B4-BE49-F238E27FC236}">
              <a16:creationId xmlns:a16="http://schemas.microsoft.com/office/drawing/2014/main" id="{5AD02F55-5307-4004-8C52-9533FCFA559A}"/>
            </a:ext>
          </a:extLst>
        </xdr:cNvPr>
        <xdr:cNvCxnSpPr/>
      </xdr:nvCxnSpPr>
      <xdr:spPr>
        <a:xfrm>
          <a:off x="4218965" y="2703511"/>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14</xdr:row>
      <xdr:rowOff>168500</xdr:rowOff>
    </xdr:from>
    <xdr:to>
      <xdr:col>10</xdr:col>
      <xdr:colOff>40788</xdr:colOff>
      <xdr:row>14</xdr:row>
      <xdr:rowOff>168500</xdr:rowOff>
    </xdr:to>
    <xdr:cxnSp macro="">
      <xdr:nvCxnSpPr>
        <xdr:cNvPr id="3" name="Straight Connector 2">
          <a:extLst>
            <a:ext uri="{FF2B5EF4-FFF2-40B4-BE49-F238E27FC236}">
              <a16:creationId xmlns:a16="http://schemas.microsoft.com/office/drawing/2014/main" id="{23DF8793-26E1-442E-B374-B25D3A7F540F}"/>
            </a:ext>
          </a:extLst>
        </xdr:cNvPr>
        <xdr:cNvCxnSpPr/>
      </xdr:nvCxnSpPr>
      <xdr:spPr>
        <a:xfrm>
          <a:off x="10226823" y="2702150"/>
          <a:ext cx="438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1009040</xdr:colOff>
      <xdr:row>14</xdr:row>
      <xdr:rowOff>169861</xdr:rowOff>
    </xdr:from>
    <xdr:to>
      <xdr:col>5</xdr:col>
      <xdr:colOff>52730</xdr:colOff>
      <xdr:row>14</xdr:row>
      <xdr:rowOff>169861</xdr:rowOff>
    </xdr:to>
    <xdr:cxnSp macro="">
      <xdr:nvCxnSpPr>
        <xdr:cNvPr id="4" name="Straight Connector 3">
          <a:extLst>
            <a:ext uri="{FF2B5EF4-FFF2-40B4-BE49-F238E27FC236}">
              <a16:creationId xmlns:a16="http://schemas.microsoft.com/office/drawing/2014/main" id="{8B137765-3A18-4F57-92F7-E8A3FE18BAEC}"/>
            </a:ext>
          </a:extLst>
        </xdr:cNvPr>
        <xdr:cNvCxnSpPr/>
      </xdr:nvCxnSpPr>
      <xdr:spPr>
        <a:xfrm>
          <a:off x="6047765" y="2703511"/>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a16="http://schemas.microsoft.com/office/drawing/2014/main" id="{2B79A0F3-539C-4A0D-AB36-593F1220C011}"/>
            </a:ext>
          </a:extLst>
        </xdr:cNvPr>
        <xdr:cNvSpPr txBox="1"/>
      </xdr:nvSpPr>
      <xdr:spPr>
        <a:xfrm>
          <a:off x="0" y="0"/>
          <a:ext cx="90427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Council on Library and Information Resources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Please discuss the appropriate start date for this grant with CLIR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(Consult with CLIR staff if a different closing balance is needed.)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each Reporting Period.  Reporting Period I should start with the grant start date; the final Reporting Period should end with the grant end date.  Reporting periods should each be one year long, although the length of the last reporting period may vary.  Please discuss appropriate reporting periods for this grant with CLIR staff.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CLIR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spcBef>
              <a:spcPts val="0"/>
            </a:spcBef>
            <a:spcAft>
              <a:spcPts val="600"/>
            </a:spcAft>
          </a:pPr>
          <a:r>
            <a:rPr kumimoji="0" lang="en-US" sz="1100" b="1" i="0" u="none" strike="noStrike" kern="0" cap="none" spc="0" normalizeH="0" baseline="0" noProof="0">
              <a:ln>
                <a:noFill/>
              </a:ln>
              <a:solidFill>
                <a:srgbClr val="FF0000"/>
              </a:solidFill>
              <a:effectLst/>
              <a:uLnTx/>
              <a:uFillTx/>
              <a:latin typeface="Times New Roman" panose="02020603050405020304" pitchFamily="18" charset="0"/>
              <a:ea typeface="Calibri" panose="020F0502020204030204" pitchFamily="34" charset="0"/>
              <a:cs typeface="Times New Roman" panose="02020603050405020304" pitchFamily="18" charset="0"/>
            </a:rPr>
            <a:t>(10)</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Select</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the category of expense (Salaries/Wages, Fringe benefits, Consultant/training fees, Supplies/materials, Services, Other costs).</a:t>
          </a: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expenses by line item in the “Description” column.  Each</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expense must be assigned to one of </a:t>
          </a:r>
          <a:r>
            <a:rPr lang="en-US" sz="1100">
              <a:effectLst/>
              <a:latin typeface="Times New Roman" panose="02020603050405020304" pitchFamily="18" charset="0"/>
              <a:ea typeface="Calibri" panose="020F0502020204030204" pitchFamily="34" charset="0"/>
              <a:cs typeface="Times New Roman" panose="02020603050405020304" pitchFamily="18" charset="0"/>
            </a:rPr>
            <a:t>the major categories listed in 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column to the left </a:t>
          </a:r>
          <a:r>
            <a:rPr lang="en-US" sz="1100">
              <a:effectLst/>
              <a:latin typeface="Times New Roman" panose="02020603050405020304" pitchFamily="18" charset="0"/>
              <a:ea typeface="Calibri" panose="020F0502020204030204" pitchFamily="34" charset="0"/>
              <a:cs typeface="Times New Roman" panose="02020603050405020304" pitchFamily="18" charset="0"/>
            </a:rPr>
            <a:t>(Salaries and wages, Fringe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a:effectLst/>
              <a:latin typeface="Times New Roman" panose="02020603050405020304" pitchFamily="18" charset="0"/>
              <a:ea typeface="Calibri" panose="020F0502020204030204" pitchFamily="34" charset="0"/>
              <a:cs typeface="Times New Roman" panose="02020603050405020304" pitchFamily="18" charset="0"/>
            </a:rPr>
            <a:t>benefits, Consultant and training fees,</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Supplies and materials, Services, Other costs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Consult with CLIR staff if</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additional space is needed.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interim/final 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title, and email address of the individual with institutional responsibility for financial reporting who reviewed this worksheet and the approval date.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Report"/>
  <dimension ref="A1:K95"/>
  <sheetViews>
    <sheetView tabSelected="1" zoomScaleNormal="100" zoomScaleSheetLayoutView="100" workbookViewId="0">
      <selection activeCell="J11" sqref="J11"/>
    </sheetView>
  </sheetViews>
  <sheetFormatPr defaultColWidth="9.140625" defaultRowHeight="12.75" x14ac:dyDescent="0.2"/>
  <cols>
    <col min="1" max="1" width="18.85546875" style="5" customWidth="1"/>
    <col min="2" max="2" width="30.7109375" style="5" customWidth="1"/>
    <col min="3" max="8" width="13.7109375" style="5" customWidth="1"/>
    <col min="9" max="9" width="7.85546875" style="5" customWidth="1"/>
    <col min="10" max="11" width="13.7109375" style="5" customWidth="1"/>
    <col min="12" max="16384" width="9.140625" style="5"/>
  </cols>
  <sheetData>
    <row r="1" spans="1:11" s="2" customFormat="1" ht="16.5" thickBot="1" x14ac:dyDescent="0.3">
      <c r="A1" s="1" t="s">
        <v>0</v>
      </c>
      <c r="C1" s="3"/>
      <c r="D1" s="3"/>
      <c r="E1" s="3"/>
      <c r="F1" s="3"/>
      <c r="G1" s="3"/>
      <c r="H1" s="3"/>
      <c r="I1" s="4"/>
      <c r="J1" s="4"/>
      <c r="K1" s="4"/>
    </row>
    <row r="2" spans="1:11" ht="15" customHeight="1" thickTop="1" x14ac:dyDescent="0.2">
      <c r="B2" s="6"/>
      <c r="C2" s="6"/>
      <c r="D2" s="6"/>
      <c r="E2" s="6"/>
      <c r="F2" s="6"/>
      <c r="G2" s="6"/>
      <c r="H2" s="6"/>
      <c r="I2" s="7"/>
      <c r="J2" s="8" t="s">
        <v>1</v>
      </c>
      <c r="K2" s="8"/>
    </row>
    <row r="3" spans="1:11" ht="15" customHeight="1" x14ac:dyDescent="0.2">
      <c r="A3" s="9" t="s">
        <v>2</v>
      </c>
      <c r="B3" s="10"/>
      <c r="C3" s="11"/>
      <c r="D3" s="12"/>
      <c r="E3" s="13" t="s">
        <v>3</v>
      </c>
      <c r="F3" s="14"/>
      <c r="G3" s="14"/>
      <c r="H3" s="15"/>
      <c r="I3" s="7"/>
      <c r="J3" s="8"/>
      <c r="K3" s="8"/>
    </row>
    <row r="4" spans="1:11" ht="12.75" customHeight="1" x14ac:dyDescent="0.2">
      <c r="A4" s="16" t="s">
        <v>4</v>
      </c>
      <c r="B4" s="17" t="s">
        <v>37</v>
      </c>
      <c r="C4" s="18"/>
      <c r="D4" s="19"/>
      <c r="E4" s="20"/>
      <c r="F4" s="21"/>
      <c r="G4" s="22" t="s">
        <v>5</v>
      </c>
      <c r="H4" s="23" t="s">
        <v>6</v>
      </c>
      <c r="I4" s="7"/>
      <c r="J4" s="8"/>
      <c r="K4" s="8"/>
    </row>
    <row r="5" spans="1:11" ht="15" customHeight="1" x14ac:dyDescent="0.2">
      <c r="A5" s="16" t="s">
        <v>7</v>
      </c>
      <c r="B5" s="17" t="s">
        <v>38</v>
      </c>
      <c r="C5" s="18"/>
      <c r="D5" s="19"/>
      <c r="E5" s="24" t="s">
        <v>8</v>
      </c>
      <c r="F5" s="25"/>
      <c r="G5" s="26">
        <f>SUMIF($A$24:$A$83,"Salaries/Wages",$J$24:$J$83)</f>
        <v>36685</v>
      </c>
      <c r="H5" s="27">
        <f>SUMIF($A$24:$A$83,"Salaries/Wages",$K$24:$K$83)</f>
        <v>18860</v>
      </c>
      <c r="I5" s="7"/>
      <c r="J5" s="8"/>
      <c r="K5" s="8"/>
    </row>
    <row r="6" spans="1:11" ht="15" customHeight="1" x14ac:dyDescent="0.2">
      <c r="A6" s="16" t="s">
        <v>9</v>
      </c>
      <c r="B6" s="28">
        <v>42767</v>
      </c>
      <c r="C6" s="29"/>
      <c r="D6" s="19"/>
      <c r="E6" s="30" t="s">
        <v>10</v>
      </c>
      <c r="F6" s="31"/>
      <c r="G6" s="32">
        <f>SUMIF($A$24:$A$83,"Fringe benefits",$J$24:$J$83)</f>
        <v>4580.55</v>
      </c>
      <c r="H6" s="33">
        <f>SUMIF($A$24:$A$83,"Fringe benefits",$K$24:$K$83)</f>
        <v>2332.92</v>
      </c>
      <c r="I6" s="7"/>
      <c r="J6" s="8"/>
      <c r="K6" s="8"/>
    </row>
    <row r="7" spans="1:11" ht="15" customHeight="1" x14ac:dyDescent="0.2">
      <c r="A7" s="16" t="s">
        <v>11</v>
      </c>
      <c r="B7" s="28">
        <v>43373</v>
      </c>
      <c r="C7" s="29"/>
      <c r="D7" s="19"/>
      <c r="E7" s="30" t="s">
        <v>12</v>
      </c>
      <c r="F7" s="31"/>
      <c r="G7" s="32">
        <f>SUMIF($A$24:$A$83,"Consultant/training fees",$J$24:$J$83)</f>
        <v>0</v>
      </c>
      <c r="H7" s="33">
        <f>SUMIF($A$24:$A$83,"Consultant/training fees",$K$24:$K$83)</f>
        <v>0</v>
      </c>
      <c r="I7" s="34" t="s">
        <v>13</v>
      </c>
      <c r="J7" s="35" t="s">
        <v>39</v>
      </c>
      <c r="K7" s="35"/>
    </row>
    <row r="8" spans="1:11" ht="15" customHeight="1" x14ac:dyDescent="0.2">
      <c r="A8" s="16" t="s">
        <v>14</v>
      </c>
      <c r="B8" s="36">
        <v>119992.86</v>
      </c>
      <c r="C8" s="37"/>
      <c r="D8" s="19"/>
      <c r="E8" s="30" t="s">
        <v>15</v>
      </c>
      <c r="F8" s="31"/>
      <c r="G8" s="32">
        <f>SUMIF($A$24:$A$83,"Supplies/materials",$J$24:$J$83)</f>
        <v>393.98</v>
      </c>
      <c r="H8" s="33">
        <f>SUMIF($A$24:$A$83,"Supplies/materials",$K$24:$K$83)</f>
        <v>425</v>
      </c>
      <c r="I8" s="34" t="s">
        <v>16</v>
      </c>
      <c r="J8" s="38" t="s">
        <v>40</v>
      </c>
      <c r="K8" s="38"/>
    </row>
    <row r="9" spans="1:11" ht="15" customHeight="1" x14ac:dyDescent="0.2">
      <c r="A9" s="16" t="s">
        <v>17</v>
      </c>
      <c r="B9" s="36">
        <v>119992.86</v>
      </c>
      <c r="C9" s="37"/>
      <c r="D9" s="19"/>
      <c r="E9" s="30" t="s">
        <v>18</v>
      </c>
      <c r="F9" s="31"/>
      <c r="G9" s="32">
        <f>SUMIF($A$24:$A$83,"Services",$J$24:$J$83)</f>
        <v>78333.33</v>
      </c>
      <c r="H9" s="33">
        <f>SUMIF($A$24:$A$83,"Services",$K$24:$K$83)</f>
        <v>51000</v>
      </c>
      <c r="I9" s="34" t="s">
        <v>19</v>
      </c>
      <c r="J9" s="38" t="s">
        <v>41</v>
      </c>
      <c r="K9" s="38"/>
    </row>
    <row r="10" spans="1:11" ht="15" customHeight="1" x14ac:dyDescent="0.2">
      <c r="A10" s="39" t="s">
        <v>20</v>
      </c>
      <c r="B10" s="40" t="s">
        <v>52</v>
      </c>
      <c r="C10" s="41"/>
      <c r="D10" s="19"/>
      <c r="E10" s="42" t="s">
        <v>21</v>
      </c>
      <c r="F10" s="43"/>
      <c r="G10" s="44">
        <f>SUMIF($A$24:$A$83,"Other costs",$J$24:$J$83)</f>
        <v>0</v>
      </c>
      <c r="H10" s="45">
        <f>SUMIF($A$24:$A$83,"Other costs",$K$24:$K$83)</f>
        <v>0</v>
      </c>
      <c r="I10" s="34" t="s">
        <v>22</v>
      </c>
      <c r="J10" s="127">
        <v>43159</v>
      </c>
      <c r="K10" s="38"/>
    </row>
    <row r="11" spans="1:11" ht="9.75" customHeight="1" x14ac:dyDescent="0.2">
      <c r="C11" s="46"/>
      <c r="D11" s="47"/>
      <c r="E11" s="47"/>
      <c r="F11" s="47"/>
      <c r="G11" s="47"/>
      <c r="I11" s="48"/>
      <c r="J11" s="48"/>
      <c r="K11" s="48"/>
    </row>
    <row r="12" spans="1:11" ht="18" customHeight="1" x14ac:dyDescent="0.2">
      <c r="A12" s="49" t="s">
        <v>23</v>
      </c>
      <c r="B12" s="50"/>
      <c r="C12" s="50"/>
      <c r="D12" s="50"/>
      <c r="E12" s="50"/>
      <c r="F12" s="50"/>
      <c r="G12" s="51"/>
      <c r="I12" s="48"/>
      <c r="J12" s="48"/>
      <c r="K12" s="48"/>
    </row>
    <row r="13" spans="1:11" ht="9.75" customHeight="1" x14ac:dyDescent="0.2">
      <c r="A13" s="52"/>
      <c r="B13" s="52"/>
      <c r="C13" s="52"/>
      <c r="D13" s="52"/>
      <c r="E13" s="52"/>
      <c r="F13" s="52"/>
      <c r="G13" s="52"/>
      <c r="H13" s="52"/>
      <c r="I13" s="52"/>
      <c r="J13" s="52"/>
      <c r="K13" s="53"/>
    </row>
    <row r="14" spans="1:11" x14ac:dyDescent="0.2">
      <c r="A14" s="53"/>
      <c r="B14" s="54"/>
      <c r="C14" s="9" t="s">
        <v>24</v>
      </c>
      <c r="D14" s="11"/>
      <c r="E14" s="9" t="s">
        <v>25</v>
      </c>
      <c r="F14" s="11"/>
      <c r="G14" s="55"/>
      <c r="H14" s="56"/>
      <c r="I14" s="53"/>
      <c r="J14" s="57" t="s">
        <v>26</v>
      </c>
      <c r="K14" s="58"/>
    </row>
    <row r="15" spans="1:11" ht="27" customHeight="1" x14ac:dyDescent="0.2">
      <c r="A15" s="53"/>
      <c r="B15" s="59"/>
      <c r="C15" s="60">
        <v>42767</v>
      </c>
      <c r="D15" s="61">
        <v>43131</v>
      </c>
      <c r="E15" s="60">
        <v>43132</v>
      </c>
      <c r="F15" s="61">
        <v>43373</v>
      </c>
      <c r="G15" s="62"/>
      <c r="H15" s="63"/>
      <c r="I15" s="53"/>
      <c r="J15" s="64">
        <f>IF(MIN(A15:I15)=0,"MM/DD/YYYY",MIN(A15:I15))</f>
        <v>42767</v>
      </c>
      <c r="K15" s="65">
        <f>IF(MAX(A15:I15)=0,"MM/DD/YYYY",MAX(A15:I15))</f>
        <v>43373</v>
      </c>
    </row>
    <row r="16" spans="1:11" x14ac:dyDescent="0.2">
      <c r="A16" s="66" t="s">
        <v>27</v>
      </c>
      <c r="B16" s="23"/>
      <c r="C16" s="67" t="s">
        <v>5</v>
      </c>
      <c r="D16" s="68" t="s">
        <v>6</v>
      </c>
      <c r="E16" s="67" t="s">
        <v>5</v>
      </c>
      <c r="F16" s="68" t="s">
        <v>6</v>
      </c>
      <c r="G16" s="55"/>
      <c r="H16" s="56"/>
      <c r="J16" s="69" t="s">
        <v>5</v>
      </c>
      <c r="K16" s="70" t="s">
        <v>6</v>
      </c>
    </row>
    <row r="17" spans="1:11" x14ac:dyDescent="0.2">
      <c r="A17" s="71" t="s">
        <v>28</v>
      </c>
      <c r="B17" s="72"/>
      <c r="C17" s="73">
        <f>B8</f>
        <v>119992.86</v>
      </c>
      <c r="D17" s="74">
        <f>B9</f>
        <v>119992.86</v>
      </c>
      <c r="E17" s="73">
        <f t="shared" ref="E17:F17" si="0">C20</f>
        <v>50265.08</v>
      </c>
      <c r="F17" s="74">
        <f t="shared" si="0"/>
        <v>50374.760000000009</v>
      </c>
      <c r="G17" s="75"/>
      <c r="H17" s="76"/>
      <c r="I17" s="77"/>
      <c r="J17" s="78">
        <f>C17</f>
        <v>119992.86</v>
      </c>
      <c r="K17" s="79">
        <f>D17</f>
        <v>119992.86</v>
      </c>
    </row>
    <row r="18" spans="1:11" x14ac:dyDescent="0.2">
      <c r="A18" s="71" t="s">
        <v>29</v>
      </c>
      <c r="B18" s="80"/>
      <c r="C18" s="81"/>
      <c r="D18" s="82">
        <v>2999.82</v>
      </c>
      <c r="E18" s="81"/>
      <c r="F18" s="82"/>
      <c r="G18" s="83"/>
      <c r="H18" s="84"/>
      <c r="I18" s="77"/>
      <c r="J18" s="81"/>
      <c r="K18" s="85">
        <f>SUMIFS(A18:I18,$A$16:$I$16,"Actual")</f>
        <v>2999.82</v>
      </c>
    </row>
    <row r="19" spans="1:11" x14ac:dyDescent="0.2">
      <c r="A19" s="71" t="s">
        <v>30</v>
      </c>
      <c r="B19" s="80"/>
      <c r="C19" s="81">
        <f t="shared" ref="C19:F19" si="1">C85</f>
        <v>69727.78</v>
      </c>
      <c r="D19" s="85">
        <f t="shared" si="1"/>
        <v>72617.919999999998</v>
      </c>
      <c r="E19" s="81">
        <f t="shared" si="1"/>
        <v>50265.08</v>
      </c>
      <c r="F19" s="85">
        <f t="shared" si="1"/>
        <v>0</v>
      </c>
      <c r="G19" s="83"/>
      <c r="H19" s="86"/>
      <c r="I19" s="77"/>
      <c r="J19" s="81">
        <f>SUMIFS(A19:I19,$A$16:$I$16,"Budgeted")</f>
        <v>119992.86</v>
      </c>
      <c r="K19" s="85">
        <f>SUMIFS(A19:I19,$A$16:$I$16,"Actual")</f>
        <v>72617.919999999998</v>
      </c>
    </row>
    <row r="20" spans="1:11" x14ac:dyDescent="0.2">
      <c r="A20" s="71" t="s">
        <v>31</v>
      </c>
      <c r="B20" s="80"/>
      <c r="C20" s="81">
        <f t="shared" ref="C20:H20" si="2">C17+C18-C19</f>
        <v>50265.08</v>
      </c>
      <c r="D20" s="85">
        <f t="shared" si="2"/>
        <v>50374.760000000009</v>
      </c>
      <c r="E20" s="81">
        <f t="shared" si="2"/>
        <v>0</v>
      </c>
      <c r="F20" s="85">
        <f t="shared" si="2"/>
        <v>50374.760000000009</v>
      </c>
      <c r="G20" s="83"/>
      <c r="H20" s="86"/>
      <c r="I20" s="77"/>
      <c r="J20" s="81">
        <f>J17+J18-J19</f>
        <v>0</v>
      </c>
      <c r="K20" s="85">
        <f>K17+K18-K19</f>
        <v>50374.760000000009</v>
      </c>
    </row>
    <row r="21" spans="1:11" ht="7.5" customHeight="1" x14ac:dyDescent="0.2">
      <c r="C21" s="77"/>
      <c r="D21" s="77"/>
      <c r="E21" s="77"/>
      <c r="F21" s="77"/>
      <c r="G21" s="86"/>
      <c r="H21" s="86"/>
      <c r="I21" s="77"/>
      <c r="J21" s="77"/>
      <c r="K21" s="87"/>
    </row>
    <row r="22" spans="1:11" x14ac:dyDescent="0.2">
      <c r="A22" s="88" t="s">
        <v>32</v>
      </c>
      <c r="B22" s="89" t="s">
        <v>33</v>
      </c>
      <c r="C22" s="90"/>
      <c r="D22" s="91"/>
      <c r="E22" s="90"/>
      <c r="F22" s="91"/>
      <c r="G22" s="92"/>
      <c r="H22" s="93"/>
      <c r="I22" s="77"/>
      <c r="J22" s="94"/>
      <c r="K22" s="95"/>
    </row>
    <row r="23" spans="1:11" ht="12.75" hidden="1" customHeight="1" x14ac:dyDescent="0.2">
      <c r="B23" s="96"/>
      <c r="C23" s="97"/>
      <c r="D23" s="98"/>
      <c r="E23" s="97"/>
      <c r="F23" s="98"/>
      <c r="G23" s="83"/>
      <c r="H23" s="86"/>
      <c r="I23" s="77"/>
      <c r="J23" s="99"/>
      <c r="K23" s="100"/>
    </row>
    <row r="24" spans="1:11" x14ac:dyDescent="0.2">
      <c r="A24" s="101" t="s">
        <v>50</v>
      </c>
      <c r="B24" s="102" t="s">
        <v>42</v>
      </c>
      <c r="C24" s="103">
        <f>SUM(50000*0.1)</f>
        <v>5000</v>
      </c>
      <c r="D24" s="104">
        <v>5000</v>
      </c>
      <c r="E24" s="103">
        <f>SUM(C24*1.03)</f>
        <v>5150</v>
      </c>
      <c r="F24" s="104"/>
      <c r="G24" s="105"/>
      <c r="H24" s="84"/>
      <c r="I24" s="77"/>
      <c r="J24" s="99">
        <f>SUMIFS(A24:I24,$A$16:$I$16,"Budgeted")</f>
        <v>10150</v>
      </c>
      <c r="K24" s="100">
        <f>SUMIFS(A24:I24,$A$16:$I$16,"Actual")</f>
        <v>5000</v>
      </c>
    </row>
    <row r="25" spans="1:11" x14ac:dyDescent="0.2">
      <c r="A25" s="106" t="s">
        <v>50</v>
      </c>
      <c r="B25" s="102" t="s">
        <v>43</v>
      </c>
      <c r="C25" s="103">
        <f>SUM(45000*0.1)</f>
        <v>4500</v>
      </c>
      <c r="D25" s="104">
        <v>4500</v>
      </c>
      <c r="E25" s="103">
        <f>SUM(C25*1.03)</f>
        <v>4635</v>
      </c>
      <c r="F25" s="104"/>
      <c r="G25" s="105"/>
      <c r="H25" s="84"/>
      <c r="I25" s="77"/>
      <c r="J25" s="99">
        <f>SUMIFS(A25:I25,$A$16:$I$16,"Budgeted")</f>
        <v>9135</v>
      </c>
      <c r="K25" s="100">
        <f>SUMIFS(A25:I25,$A$16:$I$16,"Actual")</f>
        <v>4500</v>
      </c>
    </row>
    <row r="26" spans="1:11" x14ac:dyDescent="0.2">
      <c r="A26" s="106" t="s">
        <v>50</v>
      </c>
      <c r="B26" s="102" t="s">
        <v>44</v>
      </c>
      <c r="C26" s="103">
        <f>SUM(20*10*52)</f>
        <v>10400</v>
      </c>
      <c r="D26" s="104">
        <f>SUM(18*10*52)</f>
        <v>9360</v>
      </c>
      <c r="E26" s="103">
        <f>SUM(20*10*35)</f>
        <v>7000</v>
      </c>
      <c r="F26" s="104"/>
      <c r="G26" s="105"/>
      <c r="H26" s="84"/>
      <c r="I26" s="77"/>
      <c r="J26" s="99">
        <f>SUMIFS(A26:I26,$A$16:$I$16,"Budgeted")</f>
        <v>17400</v>
      </c>
      <c r="K26" s="100">
        <f>SUMIFS(A26:I26,$A$16:$I$16,"Actual")</f>
        <v>9360</v>
      </c>
    </row>
    <row r="27" spans="1:11" x14ac:dyDescent="0.2">
      <c r="A27" s="106" t="s">
        <v>10</v>
      </c>
      <c r="B27" s="102" t="s">
        <v>45</v>
      </c>
      <c r="C27" s="103">
        <f>SUM(C24:C25)*0.15</f>
        <v>1425</v>
      </c>
      <c r="D27" s="104">
        <v>1425</v>
      </c>
      <c r="E27" s="103">
        <f>SUM(E24:E25)*0.15</f>
        <v>1467.75</v>
      </c>
      <c r="F27" s="104"/>
      <c r="G27" s="105"/>
      <c r="H27" s="84"/>
      <c r="I27" s="77"/>
      <c r="J27" s="99">
        <f>SUMIFS(A27:I27,$A$16:$I$16,"Budgeted")</f>
        <v>2892.75</v>
      </c>
      <c r="K27" s="100">
        <f>SUMIFS(A27:I27,$A$16:$I$16,"Actual")</f>
        <v>1425</v>
      </c>
    </row>
    <row r="28" spans="1:11" x14ac:dyDescent="0.2">
      <c r="A28" s="106" t="s">
        <v>10</v>
      </c>
      <c r="B28" s="102" t="s">
        <v>46</v>
      </c>
      <c r="C28" s="103">
        <f>SUM(C26*0.097)</f>
        <v>1008.8000000000001</v>
      </c>
      <c r="D28" s="103">
        <f>SUM(D26*0.097)</f>
        <v>907.92000000000007</v>
      </c>
      <c r="E28" s="103">
        <f>SUM(E26*0.097)</f>
        <v>679</v>
      </c>
      <c r="F28" s="104"/>
      <c r="G28" s="105"/>
      <c r="H28" s="84"/>
      <c r="I28" s="77"/>
      <c r="J28" s="99">
        <f>SUMIFS(A28:I28,$A$16:$I$16,"Budgeted")</f>
        <v>1687.8000000000002</v>
      </c>
      <c r="K28" s="100">
        <f>SUMIFS(A28:I28,$A$16:$I$16,"Actual")</f>
        <v>907.92000000000007</v>
      </c>
    </row>
    <row r="29" spans="1:11" x14ac:dyDescent="0.2">
      <c r="A29" s="106" t="s">
        <v>51</v>
      </c>
      <c r="B29" s="102" t="s">
        <v>47</v>
      </c>
      <c r="C29" s="103">
        <f>SUM(196.99*2)</f>
        <v>393.98</v>
      </c>
      <c r="D29" s="104">
        <v>425</v>
      </c>
      <c r="E29" s="103"/>
      <c r="F29" s="104"/>
      <c r="G29" s="105"/>
      <c r="H29" s="84"/>
      <c r="I29" s="77"/>
      <c r="J29" s="99">
        <f>SUMIFS(A29:I29,$A$16:$I$16,"Budgeted")</f>
        <v>393.98</v>
      </c>
      <c r="K29" s="100">
        <f>SUMIFS(A29:I29,$A$16:$I$16,"Actual")</f>
        <v>425</v>
      </c>
    </row>
    <row r="30" spans="1:11" x14ac:dyDescent="0.2">
      <c r="A30" s="106" t="s">
        <v>18</v>
      </c>
      <c r="B30" s="102" t="s">
        <v>48</v>
      </c>
      <c r="C30" s="103">
        <f>SUM(12*3500)</f>
        <v>42000</v>
      </c>
      <c r="D30" s="104">
        <v>46000</v>
      </c>
      <c r="E30" s="103">
        <f>SUM(8*3500)</f>
        <v>28000</v>
      </c>
      <c r="F30" s="104"/>
      <c r="G30" s="105"/>
      <c r="H30" s="84"/>
      <c r="I30" s="77"/>
      <c r="J30" s="99">
        <f>SUMIFS(A30:I30,$A$16:$I$16,"Budgeted")</f>
        <v>70000</v>
      </c>
      <c r="K30" s="100">
        <f>SUMIFS(A30:I30,$A$16:$I$16,"Actual")</f>
        <v>46000</v>
      </c>
    </row>
    <row r="31" spans="1:11" x14ac:dyDescent="0.2">
      <c r="A31" s="106" t="s">
        <v>18</v>
      </c>
      <c r="B31" s="102" t="s">
        <v>49</v>
      </c>
      <c r="C31" s="103">
        <v>5000</v>
      </c>
      <c r="D31" s="104">
        <v>5000</v>
      </c>
      <c r="E31" s="103">
        <v>3333.33</v>
      </c>
      <c r="F31" s="104"/>
      <c r="G31" s="105"/>
      <c r="H31" s="84"/>
      <c r="I31" s="77"/>
      <c r="J31" s="99">
        <f>SUMIFS(A31:I31,$A$16:$I$16,"Budgeted")</f>
        <v>8333.33</v>
      </c>
      <c r="K31" s="100">
        <f>SUMIFS(A31:I31,$A$16:$I$16,"Actual")</f>
        <v>5000</v>
      </c>
    </row>
    <row r="32" spans="1:11" x14ac:dyDescent="0.2">
      <c r="A32" s="106"/>
      <c r="B32" s="102"/>
      <c r="C32" s="103"/>
      <c r="D32" s="104"/>
      <c r="E32" s="103"/>
      <c r="F32" s="104"/>
      <c r="G32" s="105"/>
      <c r="H32" s="84"/>
      <c r="I32" s="77"/>
      <c r="J32" s="99">
        <f>SUMIFS(A32:I32,$A$16:$I$16,"Budgeted")</f>
        <v>0</v>
      </c>
      <c r="K32" s="100">
        <f>SUMIFS(A32:I32,$A$16:$I$16,"Actual")</f>
        <v>0</v>
      </c>
    </row>
    <row r="33" spans="1:11" x14ac:dyDescent="0.2">
      <c r="A33" s="106"/>
      <c r="B33" s="102"/>
      <c r="C33" s="103"/>
      <c r="D33" s="104"/>
      <c r="E33" s="103"/>
      <c r="F33" s="104"/>
      <c r="G33" s="105"/>
      <c r="H33" s="84"/>
      <c r="I33" s="77"/>
      <c r="J33" s="99">
        <f>SUMIFS(A33:I33,$A$16:$I$16,"Budgeted")</f>
        <v>0</v>
      </c>
      <c r="K33" s="100">
        <f>SUMIFS(A33:I33,$A$16:$I$16,"Actual")</f>
        <v>0</v>
      </c>
    </row>
    <row r="34" spans="1:11" x14ac:dyDescent="0.2">
      <c r="A34" s="106"/>
      <c r="B34" s="102"/>
      <c r="C34" s="103"/>
      <c r="D34" s="104"/>
      <c r="E34" s="103"/>
      <c r="F34" s="104"/>
      <c r="G34" s="105"/>
      <c r="H34" s="84"/>
      <c r="I34" s="77"/>
      <c r="J34" s="99">
        <f>SUMIFS(A34:I34,$A$16:$I$16,"Budgeted")</f>
        <v>0</v>
      </c>
      <c r="K34" s="100">
        <f>SUMIFS(A34:I34,$A$16:$I$16,"Actual")</f>
        <v>0</v>
      </c>
    </row>
    <row r="35" spans="1:11" x14ac:dyDescent="0.2">
      <c r="A35" s="106"/>
      <c r="B35" s="102"/>
      <c r="C35" s="103"/>
      <c r="D35" s="104"/>
      <c r="E35" s="103"/>
      <c r="F35" s="104"/>
      <c r="G35" s="105"/>
      <c r="H35" s="84"/>
      <c r="I35" s="77"/>
      <c r="J35" s="99">
        <f>SUMIFS(A35:I35,$A$16:$I$16,"Budgeted")</f>
        <v>0</v>
      </c>
      <c r="K35" s="100">
        <f>SUMIFS(A35:I35,$A$16:$I$16,"Actual")</f>
        <v>0</v>
      </c>
    </row>
    <row r="36" spans="1:11" x14ac:dyDescent="0.2">
      <c r="A36" s="106"/>
      <c r="B36" s="102"/>
      <c r="C36" s="103"/>
      <c r="D36" s="104"/>
      <c r="E36" s="103"/>
      <c r="F36" s="104"/>
      <c r="G36" s="105"/>
      <c r="H36" s="84"/>
      <c r="I36" s="77"/>
      <c r="J36" s="99">
        <f>SUMIFS(A36:I36,$A$16:$I$16,"Budgeted")</f>
        <v>0</v>
      </c>
      <c r="K36" s="100">
        <f>SUMIFS(A36:I36,$A$16:$I$16,"Actual")</f>
        <v>0</v>
      </c>
    </row>
    <row r="37" spans="1:11" x14ac:dyDescent="0.2">
      <c r="A37" s="106"/>
      <c r="B37" s="102"/>
      <c r="C37" s="103"/>
      <c r="D37" s="104"/>
      <c r="E37" s="103"/>
      <c r="F37" s="104"/>
      <c r="G37" s="105"/>
      <c r="H37" s="84"/>
      <c r="I37" s="77"/>
      <c r="J37" s="99">
        <f>SUMIFS(A37:I37,$A$16:$I$16,"Budgeted")</f>
        <v>0</v>
      </c>
      <c r="K37" s="100">
        <f>SUMIFS(A37:I37,$A$16:$I$16,"Actual")</f>
        <v>0</v>
      </c>
    </row>
    <row r="38" spans="1:11" x14ac:dyDescent="0.2">
      <c r="A38" s="106"/>
      <c r="B38" s="102"/>
      <c r="C38" s="103"/>
      <c r="D38" s="104"/>
      <c r="E38" s="103"/>
      <c r="F38" s="104"/>
      <c r="G38" s="105"/>
      <c r="H38" s="84"/>
      <c r="I38" s="77"/>
      <c r="J38" s="99">
        <f>SUMIFS(A38:I38,$A$16:$I$16,"Budgeted")</f>
        <v>0</v>
      </c>
      <c r="K38" s="100">
        <f>SUMIFS(A38:I38,$A$16:$I$16,"Actual")</f>
        <v>0</v>
      </c>
    </row>
    <row r="39" spans="1:11" x14ac:dyDescent="0.2">
      <c r="A39" s="106"/>
      <c r="B39" s="102"/>
      <c r="C39" s="103"/>
      <c r="D39" s="104"/>
      <c r="E39" s="103"/>
      <c r="F39" s="104"/>
      <c r="G39" s="105"/>
      <c r="H39" s="84"/>
      <c r="I39" s="77"/>
      <c r="J39" s="99">
        <f>SUMIFS(A39:I39,$A$16:$I$16,"Budgeted")</f>
        <v>0</v>
      </c>
      <c r="K39" s="100">
        <f>SUMIFS(A39:I39,$A$16:$I$16,"Actual")</f>
        <v>0</v>
      </c>
    </row>
    <row r="40" spans="1:11" x14ac:dyDescent="0.2">
      <c r="A40" s="106"/>
      <c r="B40" s="102"/>
      <c r="C40" s="103"/>
      <c r="D40" s="104"/>
      <c r="E40" s="103"/>
      <c r="F40" s="104"/>
      <c r="G40" s="105"/>
      <c r="H40" s="84"/>
      <c r="I40" s="77"/>
      <c r="J40" s="99">
        <f>SUMIFS(A40:I40,$A$16:$I$16,"Budgeted")</f>
        <v>0</v>
      </c>
      <c r="K40" s="100">
        <f>SUMIFS(A40:I40,$A$16:$I$16,"Actual")</f>
        <v>0</v>
      </c>
    </row>
    <row r="41" spans="1:11" x14ac:dyDescent="0.2">
      <c r="A41" s="106"/>
      <c r="B41" s="102"/>
      <c r="C41" s="103"/>
      <c r="D41" s="104"/>
      <c r="E41" s="103"/>
      <c r="F41" s="104"/>
      <c r="G41" s="105"/>
      <c r="H41" s="84"/>
      <c r="I41" s="77"/>
      <c r="J41" s="99">
        <f>SUMIFS(A41:I41,$A$16:$I$16,"Budgeted")</f>
        <v>0</v>
      </c>
      <c r="K41" s="100">
        <f>SUMIFS(A41:I41,$A$16:$I$16,"Actual")</f>
        <v>0</v>
      </c>
    </row>
    <row r="42" spans="1:11" x14ac:dyDescent="0.2">
      <c r="A42" s="106"/>
      <c r="B42" s="102"/>
      <c r="C42" s="103"/>
      <c r="D42" s="104"/>
      <c r="E42" s="103"/>
      <c r="F42" s="104"/>
      <c r="G42" s="105"/>
      <c r="H42" s="84"/>
      <c r="I42" s="77"/>
      <c r="J42" s="99">
        <f>SUMIFS(A42:I42,$A$16:$I$16,"Budgeted")</f>
        <v>0</v>
      </c>
      <c r="K42" s="100">
        <f>SUMIFS(A42:I42,$A$16:$I$16,"Actual")</f>
        <v>0</v>
      </c>
    </row>
    <row r="43" spans="1:11" x14ac:dyDescent="0.2">
      <c r="A43" s="106"/>
      <c r="B43" s="102"/>
      <c r="C43" s="103"/>
      <c r="D43" s="104"/>
      <c r="E43" s="103"/>
      <c r="F43" s="104"/>
      <c r="G43" s="105"/>
      <c r="H43" s="84"/>
      <c r="I43" s="77"/>
      <c r="J43" s="99">
        <f>SUMIFS(A43:I43,$A$16:$I$16,"Budgeted")</f>
        <v>0</v>
      </c>
      <c r="K43" s="100">
        <f>SUMIFS(A43:I43,$A$16:$I$16,"Actual")</f>
        <v>0</v>
      </c>
    </row>
    <row r="44" spans="1:11" x14ac:dyDescent="0.2">
      <c r="A44" s="106"/>
      <c r="B44" s="102"/>
      <c r="C44" s="103"/>
      <c r="D44" s="104"/>
      <c r="E44" s="103"/>
      <c r="F44" s="104"/>
      <c r="G44" s="105"/>
      <c r="H44" s="84"/>
      <c r="I44" s="77"/>
      <c r="J44" s="99">
        <f>SUMIFS(A44:I44,$A$16:$I$16,"Budgeted")</f>
        <v>0</v>
      </c>
      <c r="K44" s="100">
        <f>SUMIFS(A44:I44,$A$16:$I$16,"Actual")</f>
        <v>0</v>
      </c>
    </row>
    <row r="45" spans="1:11" x14ac:dyDescent="0.2">
      <c r="A45" s="106"/>
      <c r="B45" s="102"/>
      <c r="C45" s="103"/>
      <c r="D45" s="104"/>
      <c r="E45" s="103"/>
      <c r="F45" s="104"/>
      <c r="G45" s="105"/>
      <c r="H45" s="84"/>
      <c r="I45" s="77"/>
      <c r="J45" s="99">
        <f>SUMIFS(A45:I45,$A$16:$I$16,"Budgeted")</f>
        <v>0</v>
      </c>
      <c r="K45" s="100">
        <f>SUMIFS(A45:I45,$A$16:$I$16,"Actual")</f>
        <v>0</v>
      </c>
    </row>
    <row r="46" spans="1:11" x14ac:dyDescent="0.2">
      <c r="A46" s="106"/>
      <c r="B46" s="102"/>
      <c r="C46" s="103"/>
      <c r="D46" s="104"/>
      <c r="E46" s="103"/>
      <c r="F46" s="104"/>
      <c r="G46" s="105"/>
      <c r="H46" s="84"/>
      <c r="I46" s="77"/>
      <c r="J46" s="99">
        <f>SUMIFS(A46:I46,$A$16:$I$16,"Budgeted")</f>
        <v>0</v>
      </c>
      <c r="K46" s="100">
        <f>SUMIFS(A46:I46,$A$16:$I$16,"Actual")</f>
        <v>0</v>
      </c>
    </row>
    <row r="47" spans="1:11" x14ac:dyDescent="0.2">
      <c r="A47" s="106"/>
      <c r="B47" s="102"/>
      <c r="C47" s="103"/>
      <c r="D47" s="104"/>
      <c r="E47" s="103"/>
      <c r="F47" s="104"/>
      <c r="G47" s="105"/>
      <c r="H47" s="84"/>
      <c r="I47" s="77"/>
      <c r="J47" s="99">
        <f>SUMIFS(A47:I47,$A$16:$I$16,"Budgeted")</f>
        <v>0</v>
      </c>
      <c r="K47" s="100">
        <f>SUMIFS(A47:I47,$A$16:$I$16,"Actual")</f>
        <v>0</v>
      </c>
    </row>
    <row r="48" spans="1:11" x14ac:dyDescent="0.2">
      <c r="A48" s="106"/>
      <c r="B48" s="102"/>
      <c r="C48" s="103"/>
      <c r="D48" s="104"/>
      <c r="E48" s="103"/>
      <c r="F48" s="104"/>
      <c r="G48" s="105"/>
      <c r="H48" s="84"/>
      <c r="I48" s="77"/>
      <c r="J48" s="99">
        <f>SUMIFS(A48:I48,$A$16:$I$16,"Budgeted")</f>
        <v>0</v>
      </c>
      <c r="K48" s="100">
        <f>SUMIFS(A48:I48,$A$16:$I$16,"Actual")</f>
        <v>0</v>
      </c>
    </row>
    <row r="49" spans="1:11" x14ac:dyDescent="0.2">
      <c r="A49" s="106"/>
      <c r="B49" s="102"/>
      <c r="C49" s="103"/>
      <c r="D49" s="104"/>
      <c r="E49" s="103"/>
      <c r="F49" s="104"/>
      <c r="G49" s="105"/>
      <c r="H49" s="84"/>
      <c r="I49" s="77"/>
      <c r="J49" s="99">
        <f>SUMIFS(A49:I49,$A$16:$I$16,"Budgeted")</f>
        <v>0</v>
      </c>
      <c r="K49" s="100">
        <f>SUMIFS(A49:I49,$A$16:$I$16,"Actual")</f>
        <v>0</v>
      </c>
    </row>
    <row r="50" spans="1:11" x14ac:dyDescent="0.2">
      <c r="A50" s="106"/>
      <c r="B50" s="102"/>
      <c r="C50" s="103"/>
      <c r="D50" s="104"/>
      <c r="E50" s="103"/>
      <c r="F50" s="104"/>
      <c r="G50" s="105"/>
      <c r="H50" s="84"/>
      <c r="I50" s="77"/>
      <c r="J50" s="99">
        <f>SUMIFS(A50:I50,$A$16:$I$16,"Budgeted")</f>
        <v>0</v>
      </c>
      <c r="K50" s="100">
        <f>SUMIFS(A50:I50,$A$16:$I$16,"Actual")</f>
        <v>0</v>
      </c>
    </row>
    <row r="51" spans="1:11" x14ac:dyDescent="0.2">
      <c r="A51" s="106"/>
      <c r="B51" s="102"/>
      <c r="C51" s="103"/>
      <c r="D51" s="104"/>
      <c r="E51" s="103"/>
      <c r="F51" s="104"/>
      <c r="G51" s="105"/>
      <c r="H51" s="84"/>
      <c r="I51" s="77"/>
      <c r="J51" s="99">
        <f>SUMIFS(A51:I51,$A$16:$I$16,"Budgeted")</f>
        <v>0</v>
      </c>
      <c r="K51" s="100">
        <f>SUMIFS(A51:I51,$A$16:$I$16,"Actual")</f>
        <v>0</v>
      </c>
    </row>
    <row r="52" spans="1:11" x14ac:dyDescent="0.2">
      <c r="A52" s="106"/>
      <c r="B52" s="102"/>
      <c r="C52" s="103"/>
      <c r="D52" s="104"/>
      <c r="E52" s="103"/>
      <c r="F52" s="104"/>
      <c r="G52" s="105"/>
      <c r="H52" s="84"/>
      <c r="I52" s="77"/>
      <c r="J52" s="99">
        <f>SUMIFS(A52:I52,$A$16:$I$16,"Budgeted")</f>
        <v>0</v>
      </c>
      <c r="K52" s="100">
        <f>SUMIFS(A52:I52,$A$16:$I$16,"Actual")</f>
        <v>0</v>
      </c>
    </row>
    <row r="53" spans="1:11" x14ac:dyDescent="0.2">
      <c r="A53" s="106"/>
      <c r="B53" s="102"/>
      <c r="C53" s="103"/>
      <c r="D53" s="104"/>
      <c r="E53" s="103"/>
      <c r="F53" s="104"/>
      <c r="G53" s="105"/>
      <c r="H53" s="84"/>
      <c r="I53" s="77"/>
      <c r="J53" s="99">
        <f>SUMIFS(A53:I53,$A$16:$I$16,"Budgeted")</f>
        <v>0</v>
      </c>
      <c r="K53" s="100">
        <f>SUMIFS(A53:I53,$A$16:$I$16,"Actual")</f>
        <v>0</v>
      </c>
    </row>
    <row r="54" spans="1:11" x14ac:dyDescent="0.2">
      <c r="A54" s="106"/>
      <c r="B54" s="102"/>
      <c r="C54" s="103"/>
      <c r="D54" s="104"/>
      <c r="E54" s="103"/>
      <c r="F54" s="104"/>
      <c r="G54" s="105"/>
      <c r="H54" s="84"/>
      <c r="I54" s="77"/>
      <c r="J54" s="99">
        <f>SUMIFS(A54:I54,$A$16:$I$16,"Budgeted")</f>
        <v>0</v>
      </c>
      <c r="K54" s="100">
        <f>SUMIFS(A54:I54,$A$16:$I$16,"Actual")</f>
        <v>0</v>
      </c>
    </row>
    <row r="55" spans="1:11" x14ac:dyDescent="0.2">
      <c r="A55" s="106"/>
      <c r="B55" s="102"/>
      <c r="C55" s="103"/>
      <c r="D55" s="104"/>
      <c r="E55" s="103"/>
      <c r="F55" s="104"/>
      <c r="G55" s="105"/>
      <c r="H55" s="84"/>
      <c r="I55" s="77"/>
      <c r="J55" s="99">
        <f>SUMIFS(A55:I55,$A$16:$I$16,"Budgeted")</f>
        <v>0</v>
      </c>
      <c r="K55" s="100">
        <f>SUMIFS(A55:I55,$A$16:$I$16,"Actual")</f>
        <v>0</v>
      </c>
    </row>
    <row r="56" spans="1:11" x14ac:dyDescent="0.2">
      <c r="A56" s="106"/>
      <c r="B56" s="102"/>
      <c r="C56" s="103"/>
      <c r="D56" s="104"/>
      <c r="E56" s="103"/>
      <c r="F56" s="104"/>
      <c r="G56" s="105"/>
      <c r="H56" s="84"/>
      <c r="I56" s="77"/>
      <c r="J56" s="99">
        <f>SUMIFS(A56:I56,$A$16:$I$16,"Budgeted")</f>
        <v>0</v>
      </c>
      <c r="K56" s="100">
        <f>SUMIFS(A56:I56,$A$16:$I$16,"Actual")</f>
        <v>0</v>
      </c>
    </row>
    <row r="57" spans="1:11" x14ac:dyDescent="0.2">
      <c r="A57" s="106"/>
      <c r="B57" s="102"/>
      <c r="C57" s="103"/>
      <c r="D57" s="104"/>
      <c r="E57" s="103"/>
      <c r="F57" s="104"/>
      <c r="G57" s="105"/>
      <c r="H57" s="84"/>
      <c r="I57" s="77"/>
      <c r="J57" s="99">
        <f>SUMIFS(A57:I57,$A$16:$I$16,"Budgeted")</f>
        <v>0</v>
      </c>
      <c r="K57" s="100">
        <f>SUMIFS(A57:I57,$A$16:$I$16,"Actual")</f>
        <v>0</v>
      </c>
    </row>
    <row r="58" spans="1:11" x14ac:dyDescent="0.2">
      <c r="A58" s="106"/>
      <c r="B58" s="102"/>
      <c r="C58" s="103"/>
      <c r="D58" s="104"/>
      <c r="E58" s="103"/>
      <c r="F58" s="104"/>
      <c r="G58" s="105"/>
      <c r="H58" s="84"/>
      <c r="I58" s="77"/>
      <c r="J58" s="99">
        <f>SUMIFS(A58:I58,$A$16:$I$16,"Budgeted")</f>
        <v>0</v>
      </c>
      <c r="K58" s="100">
        <f>SUMIFS(A58:I58,$A$16:$I$16,"Actual")</f>
        <v>0</v>
      </c>
    </row>
    <row r="59" spans="1:11" x14ac:dyDescent="0.2">
      <c r="A59" s="106"/>
      <c r="B59" s="102"/>
      <c r="C59" s="103"/>
      <c r="D59" s="104"/>
      <c r="E59" s="103"/>
      <c r="F59" s="104"/>
      <c r="G59" s="105"/>
      <c r="H59" s="84"/>
      <c r="I59" s="77"/>
      <c r="J59" s="99">
        <f>SUMIFS(A59:I59,$A$16:$I$16,"Budgeted")</f>
        <v>0</v>
      </c>
      <c r="K59" s="100">
        <f>SUMIFS(A59:I59,$A$16:$I$16,"Actual")</f>
        <v>0</v>
      </c>
    </row>
    <row r="60" spans="1:11" x14ac:dyDescent="0.2">
      <c r="A60" s="106"/>
      <c r="B60" s="102"/>
      <c r="C60" s="103"/>
      <c r="D60" s="104"/>
      <c r="E60" s="103"/>
      <c r="F60" s="104"/>
      <c r="G60" s="105"/>
      <c r="H60" s="84"/>
      <c r="I60" s="77"/>
      <c r="J60" s="99">
        <f>SUMIFS(A60:I60,$A$16:$I$16,"Budgeted")</f>
        <v>0</v>
      </c>
      <c r="K60" s="100">
        <f>SUMIFS(A60:I60,$A$16:$I$16,"Actual")</f>
        <v>0</v>
      </c>
    </row>
    <row r="61" spans="1:11" x14ac:dyDescent="0.2">
      <c r="A61" s="106"/>
      <c r="B61" s="102"/>
      <c r="C61" s="103"/>
      <c r="D61" s="104"/>
      <c r="E61" s="103"/>
      <c r="F61" s="104"/>
      <c r="G61" s="105"/>
      <c r="H61" s="84"/>
      <c r="I61" s="77"/>
      <c r="J61" s="99">
        <f>SUMIFS(A61:I61,$A$16:$I$16,"Budgeted")</f>
        <v>0</v>
      </c>
      <c r="K61" s="100">
        <f>SUMIFS(A61:I61,$A$16:$I$16,"Actual")</f>
        <v>0</v>
      </c>
    </row>
    <row r="62" spans="1:11" x14ac:dyDescent="0.2">
      <c r="A62" s="106"/>
      <c r="B62" s="102"/>
      <c r="C62" s="103"/>
      <c r="D62" s="104"/>
      <c r="E62" s="103"/>
      <c r="F62" s="104"/>
      <c r="G62" s="105"/>
      <c r="H62" s="84"/>
      <c r="I62" s="77"/>
      <c r="J62" s="99">
        <f>SUMIFS(A62:I62,$A$16:$I$16,"Budgeted")</f>
        <v>0</v>
      </c>
      <c r="K62" s="100">
        <f>SUMIFS(A62:I62,$A$16:$I$16,"Actual")</f>
        <v>0</v>
      </c>
    </row>
    <row r="63" spans="1:11" x14ac:dyDescent="0.2">
      <c r="A63" s="106"/>
      <c r="B63" s="102"/>
      <c r="C63" s="103"/>
      <c r="D63" s="104"/>
      <c r="E63" s="103"/>
      <c r="F63" s="104"/>
      <c r="G63" s="105"/>
      <c r="H63" s="84"/>
      <c r="I63" s="77"/>
      <c r="J63" s="99">
        <f>SUMIFS(A63:I63,$A$16:$I$16,"Budgeted")</f>
        <v>0</v>
      </c>
      <c r="K63" s="100">
        <f>SUMIFS(A63:I63,$A$16:$I$16,"Actual")</f>
        <v>0</v>
      </c>
    </row>
    <row r="64" spans="1:11" x14ac:dyDescent="0.2">
      <c r="A64" s="106"/>
      <c r="B64" s="102"/>
      <c r="C64" s="103"/>
      <c r="D64" s="104"/>
      <c r="E64" s="103"/>
      <c r="F64" s="104"/>
      <c r="G64" s="105"/>
      <c r="H64" s="84"/>
      <c r="I64" s="77"/>
      <c r="J64" s="99">
        <f>SUMIFS(A64:I64,$A$16:$I$16,"Budgeted")</f>
        <v>0</v>
      </c>
      <c r="K64" s="100">
        <f>SUMIFS(A64:I64,$A$16:$I$16,"Actual")</f>
        <v>0</v>
      </c>
    </row>
    <row r="65" spans="1:11" x14ac:dyDescent="0.2">
      <c r="A65" s="106"/>
      <c r="B65" s="107"/>
      <c r="C65" s="108"/>
      <c r="D65" s="109"/>
      <c r="E65" s="108"/>
      <c r="F65" s="109"/>
      <c r="G65" s="105"/>
      <c r="H65" s="84"/>
      <c r="I65" s="77"/>
      <c r="J65" s="99">
        <f>SUMIFS(A65:I65,$A$16:$I$16,"Budgeted")</f>
        <v>0</v>
      </c>
      <c r="K65" s="110">
        <f>SUMIFS(A65:I65,$A$16:$I$16,"Actual")</f>
        <v>0</v>
      </c>
    </row>
    <row r="66" spans="1:11" x14ac:dyDescent="0.2">
      <c r="A66" s="106"/>
      <c r="B66" s="107"/>
      <c r="C66" s="108"/>
      <c r="D66" s="109"/>
      <c r="E66" s="108"/>
      <c r="F66" s="109"/>
      <c r="G66" s="105"/>
      <c r="H66" s="84"/>
      <c r="I66" s="77"/>
      <c r="J66" s="99">
        <f>SUMIFS(A66:I66,$A$16:$I$16,"Budgeted")</f>
        <v>0</v>
      </c>
      <c r="K66" s="110">
        <f>SUMIFS(A66:I66,$A$16:$I$16,"Actual")</f>
        <v>0</v>
      </c>
    </row>
    <row r="67" spans="1:11" x14ac:dyDescent="0.2">
      <c r="A67" s="106"/>
      <c r="B67" s="107"/>
      <c r="C67" s="108"/>
      <c r="D67" s="109"/>
      <c r="E67" s="108"/>
      <c r="F67" s="109"/>
      <c r="G67" s="105"/>
      <c r="H67" s="84"/>
      <c r="I67" s="77"/>
      <c r="J67" s="99">
        <f>SUMIFS(A67:I67,$A$16:$I$16,"Budgeted")</f>
        <v>0</v>
      </c>
      <c r="K67" s="110">
        <f>SUMIFS(A67:I67,$A$16:$I$16,"Actual")</f>
        <v>0</v>
      </c>
    </row>
    <row r="68" spans="1:11" x14ac:dyDescent="0.2">
      <c r="A68" s="106"/>
      <c r="B68" s="107"/>
      <c r="C68" s="108"/>
      <c r="D68" s="109"/>
      <c r="E68" s="108"/>
      <c r="F68" s="109"/>
      <c r="G68" s="105"/>
      <c r="H68" s="84"/>
      <c r="I68" s="77"/>
      <c r="J68" s="99">
        <f>SUMIFS(A68:I68,$A$16:$I$16,"Budgeted")</f>
        <v>0</v>
      </c>
      <c r="K68" s="110">
        <f>SUMIFS(A68:I68,$A$16:$I$16,"Actual")</f>
        <v>0</v>
      </c>
    </row>
    <row r="69" spans="1:11" x14ac:dyDescent="0.2">
      <c r="A69" s="106"/>
      <c r="B69" s="107"/>
      <c r="C69" s="108"/>
      <c r="D69" s="109"/>
      <c r="E69" s="108"/>
      <c r="F69" s="109"/>
      <c r="G69" s="105"/>
      <c r="H69" s="84"/>
      <c r="I69" s="77"/>
      <c r="J69" s="99">
        <f>SUMIFS(A69:I69,$A$16:$I$16,"Budgeted")</f>
        <v>0</v>
      </c>
      <c r="K69" s="110">
        <f>SUMIFS(A69:I69,$A$16:$I$16,"Actual")</f>
        <v>0</v>
      </c>
    </row>
    <row r="70" spans="1:11" x14ac:dyDescent="0.2">
      <c r="A70" s="106"/>
      <c r="B70" s="107"/>
      <c r="C70" s="108"/>
      <c r="D70" s="109"/>
      <c r="E70" s="108"/>
      <c r="F70" s="109"/>
      <c r="G70" s="105"/>
      <c r="H70" s="84"/>
      <c r="I70" s="77"/>
      <c r="J70" s="99">
        <f>SUMIFS(A70:I70,$A$16:$I$16,"Budgeted")</f>
        <v>0</v>
      </c>
      <c r="K70" s="110">
        <f>SUMIFS(A70:I70,$A$16:$I$16,"Actual")</f>
        <v>0</v>
      </c>
    </row>
    <row r="71" spans="1:11" x14ac:dyDescent="0.2">
      <c r="A71" s="106"/>
      <c r="B71" s="107"/>
      <c r="C71" s="108"/>
      <c r="D71" s="109"/>
      <c r="E71" s="108"/>
      <c r="F71" s="109"/>
      <c r="G71" s="105"/>
      <c r="H71" s="84"/>
      <c r="I71" s="77"/>
      <c r="J71" s="99">
        <f>SUMIFS(A71:I71,$A$16:$I$16,"Budgeted")</f>
        <v>0</v>
      </c>
      <c r="K71" s="110">
        <f>SUMIFS(A71:I71,$A$16:$I$16,"Actual")</f>
        <v>0</v>
      </c>
    </row>
    <row r="72" spans="1:11" x14ac:dyDescent="0.2">
      <c r="A72" s="106"/>
      <c r="B72" s="107"/>
      <c r="C72" s="108"/>
      <c r="D72" s="109"/>
      <c r="E72" s="108"/>
      <c r="F72" s="109"/>
      <c r="G72" s="105"/>
      <c r="H72" s="84"/>
      <c r="I72" s="77"/>
      <c r="J72" s="99">
        <f>SUMIFS(A72:I72,$A$16:$I$16,"Budgeted")</f>
        <v>0</v>
      </c>
      <c r="K72" s="110">
        <f>SUMIFS(A72:I72,$A$16:$I$16,"Actual")</f>
        <v>0</v>
      </c>
    </row>
    <row r="73" spans="1:11" x14ac:dyDescent="0.2">
      <c r="A73" s="106"/>
      <c r="B73" s="107"/>
      <c r="C73" s="108"/>
      <c r="D73" s="109"/>
      <c r="E73" s="108"/>
      <c r="F73" s="109"/>
      <c r="G73" s="105"/>
      <c r="H73" s="84"/>
      <c r="I73" s="77"/>
      <c r="J73" s="99">
        <f>SUMIFS(A73:I73,$A$16:$I$16,"Budgeted")</f>
        <v>0</v>
      </c>
      <c r="K73" s="110">
        <f>SUMIFS(A73:I73,$A$16:$I$16,"Actual")</f>
        <v>0</v>
      </c>
    </row>
    <row r="74" spans="1:11" x14ac:dyDescent="0.2">
      <c r="A74" s="106"/>
      <c r="B74" s="107"/>
      <c r="C74" s="108"/>
      <c r="D74" s="109"/>
      <c r="E74" s="108"/>
      <c r="F74" s="109"/>
      <c r="G74" s="105"/>
      <c r="H74" s="84"/>
      <c r="I74" s="77"/>
      <c r="J74" s="99">
        <f>SUMIFS(A74:I74,$A$16:$I$16,"Budgeted")</f>
        <v>0</v>
      </c>
      <c r="K74" s="110">
        <f>SUMIFS(A74:I74,$A$16:$I$16,"Actual")</f>
        <v>0</v>
      </c>
    </row>
    <row r="75" spans="1:11" x14ac:dyDescent="0.2">
      <c r="A75" s="106"/>
      <c r="B75" s="107"/>
      <c r="C75" s="108"/>
      <c r="D75" s="109"/>
      <c r="E75" s="108"/>
      <c r="F75" s="109"/>
      <c r="G75" s="105"/>
      <c r="H75" s="84"/>
      <c r="I75" s="77"/>
      <c r="J75" s="99">
        <f>SUMIFS(A75:I75,$A$16:$I$16,"Budgeted")</f>
        <v>0</v>
      </c>
      <c r="K75" s="110">
        <f>SUMIFS(A75:I75,$A$16:$I$16,"Actual")</f>
        <v>0</v>
      </c>
    </row>
    <row r="76" spans="1:11" x14ac:dyDescent="0.2">
      <c r="A76" s="106"/>
      <c r="B76" s="107"/>
      <c r="C76" s="108"/>
      <c r="D76" s="109"/>
      <c r="E76" s="108"/>
      <c r="F76" s="109"/>
      <c r="G76" s="105"/>
      <c r="H76" s="84"/>
      <c r="I76" s="77"/>
      <c r="J76" s="99">
        <f>SUMIFS(A76:I76,$A$16:$I$16,"Budgeted")</f>
        <v>0</v>
      </c>
      <c r="K76" s="110">
        <f>SUMIFS(A76:I76,$A$16:$I$16,"Actual")</f>
        <v>0</v>
      </c>
    </row>
    <row r="77" spans="1:11" x14ac:dyDescent="0.2">
      <c r="A77" s="106"/>
      <c r="B77" s="107"/>
      <c r="C77" s="108"/>
      <c r="D77" s="109"/>
      <c r="E77" s="108"/>
      <c r="F77" s="109"/>
      <c r="G77" s="105"/>
      <c r="H77" s="84"/>
      <c r="I77" s="77"/>
      <c r="J77" s="99">
        <f>SUMIFS(A77:I77,$A$16:$I$16,"Budgeted")</f>
        <v>0</v>
      </c>
      <c r="K77" s="110">
        <f>SUMIFS(A77:I77,$A$16:$I$16,"Actual")</f>
        <v>0</v>
      </c>
    </row>
    <row r="78" spans="1:11" x14ac:dyDescent="0.2">
      <c r="A78" s="106"/>
      <c r="B78" s="107"/>
      <c r="C78" s="108"/>
      <c r="D78" s="109"/>
      <c r="E78" s="108"/>
      <c r="F78" s="109"/>
      <c r="G78" s="105"/>
      <c r="H78" s="84"/>
      <c r="I78" s="77"/>
      <c r="J78" s="99">
        <f>SUMIFS(A78:I78,$A$16:$I$16,"Budgeted")</f>
        <v>0</v>
      </c>
      <c r="K78" s="110">
        <f>SUMIFS(A78:I78,$A$16:$I$16,"Actual")</f>
        <v>0</v>
      </c>
    </row>
    <row r="79" spans="1:11" x14ac:dyDescent="0.2">
      <c r="A79" s="106"/>
      <c r="B79" s="107"/>
      <c r="C79" s="108"/>
      <c r="D79" s="109"/>
      <c r="E79" s="108"/>
      <c r="F79" s="109"/>
      <c r="G79" s="105"/>
      <c r="H79" s="84"/>
      <c r="I79" s="77"/>
      <c r="J79" s="99">
        <f>SUMIFS(A79:I79,$A$16:$I$16,"Budgeted")</f>
        <v>0</v>
      </c>
      <c r="K79" s="110">
        <f>SUMIFS(A79:I79,$A$16:$I$16,"Actual")</f>
        <v>0</v>
      </c>
    </row>
    <row r="80" spans="1:11" x14ac:dyDescent="0.2">
      <c r="A80" s="106"/>
      <c r="B80" s="107"/>
      <c r="C80" s="108"/>
      <c r="D80" s="109"/>
      <c r="E80" s="108"/>
      <c r="F80" s="109"/>
      <c r="G80" s="105"/>
      <c r="H80" s="84"/>
      <c r="I80" s="77"/>
      <c r="J80" s="99">
        <f>SUMIFS(A80:I80,$A$16:$I$16,"Budgeted")</f>
        <v>0</v>
      </c>
      <c r="K80" s="110">
        <f>SUMIFS(A80:I80,$A$16:$I$16,"Actual")</f>
        <v>0</v>
      </c>
    </row>
    <row r="81" spans="1:11" x14ac:dyDescent="0.2">
      <c r="A81" s="106"/>
      <c r="B81" s="107"/>
      <c r="C81" s="108"/>
      <c r="D81" s="109"/>
      <c r="E81" s="108"/>
      <c r="F81" s="109"/>
      <c r="G81" s="105"/>
      <c r="H81" s="84"/>
      <c r="I81" s="77"/>
      <c r="J81" s="99">
        <f>SUMIFS(A81:I81,$A$16:$I$16,"Budgeted")</f>
        <v>0</v>
      </c>
      <c r="K81" s="110">
        <f>SUMIFS(A81:I81,$A$16:$I$16,"Actual")</f>
        <v>0</v>
      </c>
    </row>
    <row r="82" spans="1:11" x14ac:dyDescent="0.2">
      <c r="A82" s="106"/>
      <c r="B82" s="107"/>
      <c r="C82" s="108"/>
      <c r="D82" s="109"/>
      <c r="E82" s="108"/>
      <c r="F82" s="109"/>
      <c r="G82" s="105"/>
      <c r="H82" s="84"/>
      <c r="I82" s="77"/>
      <c r="J82" s="99">
        <f>SUMIFS(A82:I82,$A$16:$I$16,"Budgeted")</f>
        <v>0</v>
      </c>
      <c r="K82" s="110">
        <f>SUMIFS(A82:I82,$A$16:$I$16,"Actual")</f>
        <v>0</v>
      </c>
    </row>
    <row r="83" spans="1:11" x14ac:dyDescent="0.2">
      <c r="A83" s="111"/>
      <c r="B83" s="107"/>
      <c r="C83" s="112"/>
      <c r="D83" s="113"/>
      <c r="E83" s="112"/>
      <c r="F83" s="113"/>
      <c r="G83" s="105"/>
      <c r="H83" s="84"/>
      <c r="I83" s="77"/>
      <c r="J83" s="99">
        <f>SUMIFS(A83:I83,$A$16:$I$16,"Budgeted")</f>
        <v>0</v>
      </c>
      <c r="K83" s="110">
        <f>SUMIFS(A83:I83,$A$16:$I$16,"Actual")</f>
        <v>0</v>
      </c>
    </row>
    <row r="84" spans="1:11" ht="12.75" hidden="1" customHeight="1" x14ac:dyDescent="0.2">
      <c r="A84" s="114"/>
      <c r="B84" s="115"/>
      <c r="C84" s="116"/>
      <c r="D84" s="117"/>
      <c r="E84" s="116"/>
      <c r="F84" s="117"/>
      <c r="G84" s="83"/>
      <c r="H84" s="86"/>
      <c r="I84" s="77"/>
      <c r="J84" s="118"/>
      <c r="K84" s="110"/>
    </row>
    <row r="85" spans="1:11" x14ac:dyDescent="0.2">
      <c r="A85" s="114"/>
      <c r="B85" s="119" t="s">
        <v>34</v>
      </c>
      <c r="C85" s="81">
        <f>SUM(C23:C84)</f>
        <v>69727.78</v>
      </c>
      <c r="D85" s="85">
        <f t="shared" ref="D85:H85" si="3">SUM(D23:D84)</f>
        <v>72617.919999999998</v>
      </c>
      <c r="E85" s="81">
        <f t="shared" si="3"/>
        <v>50265.08</v>
      </c>
      <c r="F85" s="85">
        <f t="shared" si="3"/>
        <v>0</v>
      </c>
      <c r="G85" s="83"/>
      <c r="H85" s="86"/>
      <c r="I85" s="77"/>
      <c r="J85" s="81">
        <f>SUM(J23:J84)</f>
        <v>119992.86</v>
      </c>
      <c r="K85" s="85">
        <f>SUM(K23:K84)</f>
        <v>72617.919999999998</v>
      </c>
    </row>
    <row r="86" spans="1:11" x14ac:dyDescent="0.2">
      <c r="A86" s="114"/>
      <c r="B86" s="119" t="s">
        <v>35</v>
      </c>
      <c r="C86" s="120">
        <f>D85-C85</f>
        <v>2890.1399999999994</v>
      </c>
      <c r="D86" s="121"/>
      <c r="E86" s="120">
        <f>F85-E85</f>
        <v>-50265.08</v>
      </c>
      <c r="F86" s="121"/>
      <c r="G86" s="122"/>
      <c r="H86" s="123"/>
      <c r="I86" s="77"/>
      <c r="J86" s="120">
        <f>K85-J85</f>
        <v>-47374.94</v>
      </c>
      <c r="K86" s="121"/>
    </row>
    <row r="87" spans="1:11" ht="7.5" customHeight="1" x14ac:dyDescent="0.2">
      <c r="C87" s="77"/>
      <c r="D87" s="77"/>
      <c r="E87" s="77"/>
      <c r="F87" s="77"/>
      <c r="G87" s="77"/>
      <c r="H87" s="77"/>
      <c r="I87" s="77"/>
      <c r="J87" s="77"/>
      <c r="K87" s="87"/>
    </row>
    <row r="88" spans="1:11" ht="12.75" customHeight="1" x14ac:dyDescent="0.2">
      <c r="A88" s="124" t="s">
        <v>36</v>
      </c>
      <c r="B88" s="124"/>
      <c r="C88" s="124"/>
      <c r="D88" s="124"/>
      <c r="E88" s="124"/>
      <c r="F88" s="124"/>
      <c r="G88" s="124"/>
      <c r="H88" s="124"/>
      <c r="I88" s="124"/>
      <c r="J88" s="124"/>
      <c r="K88" s="125"/>
    </row>
    <row r="89" spans="1:11" x14ac:dyDescent="0.2">
      <c r="A89" s="124"/>
      <c r="B89" s="124"/>
      <c r="C89" s="124"/>
      <c r="D89" s="124"/>
      <c r="E89" s="124"/>
      <c r="F89" s="124"/>
      <c r="G89" s="124"/>
      <c r="H89" s="124"/>
      <c r="I89" s="124"/>
      <c r="J89" s="124"/>
      <c r="K89" s="125"/>
    </row>
    <row r="90" spans="1:11" x14ac:dyDescent="0.2">
      <c r="A90" s="124"/>
      <c r="B90" s="124"/>
      <c r="C90" s="124"/>
      <c r="D90" s="124"/>
      <c r="E90" s="124"/>
      <c r="F90" s="124"/>
      <c r="G90" s="124"/>
      <c r="H90" s="124"/>
      <c r="I90" s="124"/>
      <c r="J90" s="124"/>
      <c r="K90" s="125"/>
    </row>
    <row r="91" spans="1:11" x14ac:dyDescent="0.2">
      <c r="A91" s="124"/>
      <c r="B91" s="124"/>
      <c r="C91" s="124"/>
      <c r="D91" s="124"/>
      <c r="E91" s="124"/>
      <c r="F91" s="124"/>
      <c r="G91" s="124"/>
      <c r="H91" s="124"/>
      <c r="I91" s="124"/>
      <c r="J91" s="124"/>
      <c r="K91" s="125"/>
    </row>
    <row r="92" spans="1:11" x14ac:dyDescent="0.2">
      <c r="A92" s="124"/>
      <c r="B92" s="124"/>
      <c r="C92" s="124"/>
      <c r="D92" s="124"/>
      <c r="E92" s="124"/>
      <c r="F92" s="124"/>
      <c r="G92" s="124"/>
      <c r="H92" s="124"/>
      <c r="I92" s="124"/>
      <c r="J92" s="124"/>
    </row>
    <row r="93" spans="1:11" x14ac:dyDescent="0.2">
      <c r="A93" s="124"/>
      <c r="B93" s="124"/>
      <c r="C93" s="124"/>
      <c r="D93" s="124"/>
      <c r="E93" s="124"/>
      <c r="F93" s="124"/>
      <c r="G93" s="124"/>
      <c r="H93" s="124"/>
      <c r="I93" s="124"/>
      <c r="J93" s="124"/>
    </row>
    <row r="94" spans="1:11" x14ac:dyDescent="0.2">
      <c r="A94" s="124"/>
      <c r="B94" s="124"/>
      <c r="C94" s="124"/>
      <c r="D94" s="124"/>
      <c r="E94" s="124"/>
      <c r="F94" s="124"/>
      <c r="G94" s="124"/>
      <c r="H94" s="124"/>
      <c r="I94" s="124"/>
      <c r="J94" s="124"/>
    </row>
    <row r="95" spans="1:11" x14ac:dyDescent="0.2">
      <c r="A95" s="124"/>
      <c r="B95" s="124"/>
      <c r="C95" s="124"/>
      <c r="D95" s="124"/>
      <c r="E95" s="124"/>
      <c r="F95" s="124"/>
      <c r="G95" s="124"/>
      <c r="H95" s="124"/>
      <c r="I95" s="124"/>
      <c r="J95" s="124"/>
    </row>
  </sheetData>
  <sheetProtection password="EFDD" sheet="1" objects="1" scenarios="1"/>
  <mergeCells count="30">
    <mergeCell ref="C86:D86"/>
    <mergeCell ref="E86:F86"/>
    <mergeCell ref="J86:K86"/>
    <mergeCell ref="A88:J95"/>
    <mergeCell ref="D11:G11"/>
    <mergeCell ref="A12:G12"/>
    <mergeCell ref="C14:D14"/>
    <mergeCell ref="E14:F14"/>
    <mergeCell ref="J14:K14"/>
    <mergeCell ref="J22:K22"/>
    <mergeCell ref="B9:C9"/>
    <mergeCell ref="E9:F9"/>
    <mergeCell ref="J9:K9"/>
    <mergeCell ref="B10:C10"/>
    <mergeCell ref="E10:F10"/>
    <mergeCell ref="J10:K10"/>
    <mergeCell ref="B7:C7"/>
    <mergeCell ref="E7:F7"/>
    <mergeCell ref="J7:K7"/>
    <mergeCell ref="B8:C8"/>
    <mergeCell ref="E8:F8"/>
    <mergeCell ref="J8:K8"/>
    <mergeCell ref="J2:K6"/>
    <mergeCell ref="A3:C3"/>
    <mergeCell ref="B4:C4"/>
    <mergeCell ref="E4:F4"/>
    <mergeCell ref="B5:C5"/>
    <mergeCell ref="E5:F5"/>
    <mergeCell ref="B6:C6"/>
    <mergeCell ref="E6:F6"/>
  </mergeCells>
  <dataValidations count="1">
    <dataValidation type="list" allowBlank="1" showInputMessage="1" showErrorMessage="1" sqref="A24:A83">
      <formula1>"Salaries/Wages, Fringe benefits, Consultant/training fees, Supplies/materials, Services, Other costs"</formula1>
    </dataValidation>
  </dataValidations>
  <printOptions horizontalCentered="1"/>
  <pageMargins left="0.7" right="0.7" top="0.7" bottom="0.7" header="0.3" footer="0.3"/>
  <pageSetup scale="75" fitToWidth="0" fitToHeight="0" orientation="landscape" r:id="rId1"/>
  <headerFooter>
    <oddHeader>&amp;C&amp;"Times New Roman,Bold"&amp;12BUDGET AND FINANCIAL REPORT&amp;"Times New Roman,Regular"
Council on Library and Information Resources</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s">
    <pageSetUpPr fitToPage="1"/>
  </sheetPr>
  <dimension ref="A1"/>
  <sheetViews>
    <sheetView zoomScaleNormal="100" workbookViewId="0"/>
  </sheetViews>
  <sheetFormatPr defaultColWidth="9.140625" defaultRowHeight="15" x14ac:dyDescent="0.25"/>
  <cols>
    <col min="1" max="16384" width="9.140625" style="126"/>
  </cols>
  <sheetData/>
  <sheetProtection password="EFDD" sheet="1" objects="1" scenarios="1"/>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and Financial Report</vt:lpstr>
      <vt:lpstr>Instructions</vt:lpstr>
      <vt:lpstr>'Budget and Financial Report'!Print_Area</vt:lpstr>
      <vt:lpstr>'Budget and Financial Report'!Print_Titles</vt:lpstr>
      <vt:lpstr>ReportingPeriodII</vt:lpstr>
      <vt:lpstr>ReportingPeriodIII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Lucko</dc:creator>
  <cp:lastModifiedBy>Amy Lucko</cp:lastModifiedBy>
  <dcterms:created xsi:type="dcterms:W3CDTF">2016-11-30T22:30:14Z</dcterms:created>
  <dcterms:modified xsi:type="dcterms:W3CDTF">2016-11-30T22:35:28Z</dcterms:modified>
</cp:coreProperties>
</file>